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tabRatio="527" firstSheet="2" activeTab="3"/>
  </bookViews>
  <sheets>
    <sheet name="RE 2020-21 (ITI) (2)" sheetId="9" state="hidden" r:id="rId1"/>
    <sheet name="RE 2020-21 (POLY) (2)" sheetId="8" state="hidden" r:id="rId2"/>
    <sheet name="RE 2020-21 (ITI)" sheetId="5" r:id="rId3"/>
    <sheet name="RE 2020-21 (POLY)" sheetId="1" r:id="rId4"/>
    <sheet name="GNO" sheetId="2" r:id="rId5"/>
  </sheets>
  <definedNames>
    <definedName name="_xlnm.Print_Titles" localSheetId="2">'RE 2020-21 (ITI)'!$13:$13</definedName>
    <definedName name="_xlnm.Print_Titles" localSheetId="0">'RE 2020-21 (ITI) (2)'!$13:$13</definedName>
    <definedName name="_xlnm.Print_Titles" localSheetId="3">'RE 2020-21 (POLY)'!$13:$13</definedName>
    <definedName name="_xlnm.Print_Titles" localSheetId="1">'RE 2020-21 (POLY) (2)'!$13:$13</definedName>
  </definedNames>
  <calcPr calcId="124519"/>
</workbook>
</file>

<file path=xl/calcChain.xml><?xml version="1.0" encoding="utf-8"?>
<calcChain xmlns="http://schemas.openxmlformats.org/spreadsheetml/2006/main">
  <c r="L49" i="1"/>
  <c r="M49"/>
  <c r="M23"/>
  <c r="N23"/>
  <c r="J64" i="5"/>
  <c r="L64"/>
  <c r="L68" s="1"/>
  <c r="L67"/>
  <c r="L61"/>
  <c r="M61"/>
  <c r="L40"/>
  <c r="H35"/>
  <c r="I35"/>
  <c r="J35"/>
  <c r="K35"/>
  <c r="L35"/>
  <c r="M35"/>
  <c r="N35"/>
  <c r="L45" i="1"/>
  <c r="L42"/>
  <c r="K42"/>
  <c r="M42"/>
  <c r="N42"/>
  <c r="O42"/>
  <c r="K49"/>
  <c r="L48"/>
  <c r="L28"/>
  <c r="L23"/>
  <c r="G20" i="2" l="1"/>
  <c r="D20"/>
  <c r="E20"/>
  <c r="F20"/>
  <c r="C20"/>
  <c r="N64" i="5" l="1"/>
  <c r="N45" i="1"/>
  <c r="N74" i="9" l="1"/>
  <c r="M74"/>
  <c r="M75" s="1"/>
  <c r="L74"/>
  <c r="L75" s="1"/>
  <c r="K74"/>
  <c r="K75" s="1"/>
  <c r="H74"/>
  <c r="H75" s="1"/>
  <c r="G74"/>
  <c r="G75" s="1"/>
  <c r="N68"/>
  <c r="M68"/>
  <c r="L68"/>
  <c r="K68"/>
  <c r="H68"/>
  <c r="G68"/>
  <c r="N65"/>
  <c r="L65"/>
  <c r="K65"/>
  <c r="H65"/>
  <c r="G65"/>
  <c r="N62"/>
  <c r="M62"/>
  <c r="O62" s="1"/>
  <c r="L62"/>
  <c r="K62"/>
  <c r="J62"/>
  <c r="I62"/>
  <c r="H62"/>
  <c r="G62"/>
  <c r="P61"/>
  <c r="O61"/>
  <c r="O60"/>
  <c r="P60" s="1"/>
  <c r="O59"/>
  <c r="P59" s="1"/>
  <c r="P58"/>
  <c r="O58"/>
  <c r="O57"/>
  <c r="P57" s="1"/>
  <c r="O56"/>
  <c r="P56" s="1"/>
  <c r="P55"/>
  <c r="O55"/>
  <c r="O54"/>
  <c r="P54" s="1"/>
  <c r="O53"/>
  <c r="P53" s="1"/>
  <c r="P52"/>
  <c r="O52"/>
  <c r="O51"/>
  <c r="P51" s="1"/>
  <c r="O50"/>
  <c r="P50" s="1"/>
  <c r="P49"/>
  <c r="O49"/>
  <c r="O48"/>
  <c r="P48" s="1"/>
  <c r="O47"/>
  <c r="P47" s="1"/>
  <c r="P46"/>
  <c r="O46"/>
  <c r="O45"/>
  <c r="P45" s="1"/>
  <c r="O44"/>
  <c r="P44" s="1"/>
  <c r="P43"/>
  <c r="O43"/>
  <c r="O42"/>
  <c r="P42" s="1"/>
  <c r="N40"/>
  <c r="M40"/>
  <c r="L40"/>
  <c r="K40"/>
  <c r="J40"/>
  <c r="I40"/>
  <c r="H40"/>
  <c r="G40"/>
  <c r="M35"/>
  <c r="L35"/>
  <c r="K35"/>
  <c r="J35"/>
  <c r="O35" s="1"/>
  <c r="P35" s="1"/>
  <c r="I35"/>
  <c r="H35"/>
  <c r="G35"/>
  <c r="O34"/>
  <c r="P34" s="1"/>
  <c r="P33"/>
  <c r="O33"/>
  <c r="O32"/>
  <c r="P32" s="1"/>
  <c r="N32"/>
  <c r="O31"/>
  <c r="P31" s="1"/>
  <c r="N31"/>
  <c r="O30"/>
  <c r="P30" s="1"/>
  <c r="O29"/>
  <c r="P29" s="1"/>
  <c r="P28"/>
  <c r="O28"/>
  <c r="O27"/>
  <c r="P27" s="1"/>
  <c r="O26"/>
  <c r="P26" s="1"/>
  <c r="P25"/>
  <c r="O25"/>
  <c r="N25"/>
  <c r="N35" s="1"/>
  <c r="O24"/>
  <c r="P24" s="1"/>
  <c r="O23"/>
  <c r="P23" s="1"/>
  <c r="O22"/>
  <c r="P22" s="1"/>
  <c r="O21"/>
  <c r="P21" s="1"/>
  <c r="O20"/>
  <c r="P20" s="1"/>
  <c r="O19"/>
  <c r="P19" s="1"/>
  <c r="O18"/>
  <c r="P18" s="1"/>
  <c r="O17"/>
  <c r="P17" s="1"/>
  <c r="O16"/>
  <c r="P16" s="1"/>
  <c r="N48" i="8"/>
  <c r="M48"/>
  <c r="M49" s="1"/>
  <c r="L48"/>
  <c r="L49" s="1"/>
  <c r="K48"/>
  <c r="K49" s="1"/>
  <c r="H48"/>
  <c r="H49" s="1"/>
  <c r="G48"/>
  <c r="G49" s="1"/>
  <c r="K45"/>
  <c r="H45"/>
  <c r="G45"/>
  <c r="O42"/>
  <c r="N42"/>
  <c r="M42"/>
  <c r="L42"/>
  <c r="K42"/>
  <c r="J42"/>
  <c r="I42"/>
  <c r="I49" s="1"/>
  <c r="H42"/>
  <c r="G42"/>
  <c r="O41"/>
  <c r="O40"/>
  <c r="O39"/>
  <c r="O38"/>
  <c r="O37"/>
  <c r="O36"/>
  <c r="O35"/>
  <c r="O34"/>
  <c r="O33"/>
  <c r="O32"/>
  <c r="O31"/>
  <c r="O30"/>
  <c r="N28"/>
  <c r="M28"/>
  <c r="L28"/>
  <c r="K28"/>
  <c r="J28"/>
  <c r="I28"/>
  <c r="H28"/>
  <c r="G28"/>
  <c r="O26"/>
  <c r="O25"/>
  <c r="O23"/>
  <c r="N23"/>
  <c r="M23"/>
  <c r="L23"/>
  <c r="K23"/>
  <c r="J23"/>
  <c r="P23" s="1"/>
  <c r="I23"/>
  <c r="H23"/>
  <c r="G23"/>
  <c r="P22"/>
  <c r="O22"/>
  <c r="P21"/>
  <c r="O21"/>
  <c r="P20"/>
  <c r="O20"/>
  <c r="P19"/>
  <c r="O19"/>
  <c r="P18"/>
  <c r="O18"/>
  <c r="P17"/>
  <c r="O17"/>
  <c r="P16"/>
  <c r="O16"/>
  <c r="P62" i="9" l="1"/>
  <c r="J75"/>
  <c r="D12" i="2"/>
  <c r="D21" s="1"/>
  <c r="E12"/>
  <c r="E21" s="1"/>
  <c r="F12"/>
  <c r="F21" s="1"/>
  <c r="G12"/>
  <c r="G21" s="1"/>
  <c r="C12"/>
  <c r="C21" s="1"/>
  <c r="H40" i="5"/>
  <c r="I40"/>
  <c r="J40"/>
  <c r="K40"/>
  <c r="M40"/>
  <c r="N40"/>
  <c r="O40"/>
  <c r="G40"/>
  <c r="G35"/>
  <c r="H42" i="1"/>
  <c r="I42"/>
  <c r="J42"/>
  <c r="G42"/>
  <c r="H28"/>
  <c r="I28"/>
  <c r="J28"/>
  <c r="K28"/>
  <c r="M28"/>
  <c r="N28"/>
  <c r="O28"/>
  <c r="G28"/>
  <c r="I23"/>
  <c r="J23"/>
  <c r="K23"/>
  <c r="O23"/>
  <c r="H23"/>
  <c r="G23"/>
  <c r="N61" i="5" l="1"/>
  <c r="P60"/>
  <c r="Q60" s="1"/>
  <c r="K61"/>
  <c r="J61"/>
  <c r="J68" s="1"/>
  <c r="I61"/>
  <c r="H61"/>
  <c r="G61"/>
  <c r="P43" l="1"/>
  <c r="Q43" s="1"/>
  <c r="P44"/>
  <c r="Q44" s="1"/>
  <c r="P45"/>
  <c r="Q45" s="1"/>
  <c r="P46"/>
  <c r="Q46" s="1"/>
  <c r="P47"/>
  <c r="Q47" s="1"/>
  <c r="P48"/>
  <c r="Q48" s="1"/>
  <c r="P49"/>
  <c r="Q49" s="1"/>
  <c r="P50"/>
  <c r="Q50" s="1"/>
  <c r="P51"/>
  <c r="Q51" s="1"/>
  <c r="P52"/>
  <c r="Q52" s="1"/>
  <c r="P53"/>
  <c r="Q53" s="1"/>
  <c r="P54"/>
  <c r="Q54" s="1"/>
  <c r="P55"/>
  <c r="Q55" s="1"/>
  <c r="P56"/>
  <c r="Q56" s="1"/>
  <c r="P57"/>
  <c r="Q57" s="1"/>
  <c r="P58"/>
  <c r="Q58" s="1"/>
  <c r="P59"/>
  <c r="Q59" s="1"/>
  <c r="P42"/>
  <c r="Q42" s="1"/>
  <c r="P35"/>
  <c r="Q35" s="1"/>
  <c r="P31" i="1"/>
  <c r="P32"/>
  <c r="P33"/>
  <c r="P34"/>
  <c r="P35"/>
  <c r="P36"/>
  <c r="P37"/>
  <c r="P38"/>
  <c r="P39"/>
  <c r="P40"/>
  <c r="P41"/>
  <c r="P30"/>
  <c r="P17" i="5"/>
  <c r="Q17" s="1"/>
  <c r="P18"/>
  <c r="Q18" s="1"/>
  <c r="P19"/>
  <c r="Q19" s="1"/>
  <c r="P20"/>
  <c r="Q20" s="1"/>
  <c r="P21"/>
  <c r="Q21" s="1"/>
  <c r="P22"/>
  <c r="Q22" s="1"/>
  <c r="P23"/>
  <c r="Q23" s="1"/>
  <c r="P24"/>
  <c r="Q24" s="1"/>
  <c r="P25"/>
  <c r="Q25" s="1"/>
  <c r="P26"/>
  <c r="Q26" s="1"/>
  <c r="P27"/>
  <c r="Q27" s="1"/>
  <c r="P28"/>
  <c r="Q28" s="1"/>
  <c r="P29"/>
  <c r="Q29" s="1"/>
  <c r="P30"/>
  <c r="Q30" s="1"/>
  <c r="P31"/>
  <c r="Q31" s="1"/>
  <c r="P32"/>
  <c r="Q32" s="1"/>
  <c r="P33"/>
  <c r="Q33" s="1"/>
  <c r="P34"/>
  <c r="Q34" s="1"/>
  <c r="P16"/>
  <c r="Q16" s="1"/>
  <c r="P26" i="1"/>
  <c r="P25"/>
  <c r="P17"/>
  <c r="P18"/>
  <c r="P19"/>
  <c r="P20"/>
  <c r="P21"/>
  <c r="P22"/>
  <c r="P16"/>
  <c r="Q17"/>
  <c r="Q18"/>
  <c r="Q19"/>
  <c r="Q20"/>
  <c r="Q21"/>
  <c r="Q22"/>
  <c r="Q16"/>
  <c r="H67" i="5" l="1"/>
  <c r="G67"/>
  <c r="G68" s="1"/>
  <c r="H64"/>
  <c r="G64"/>
  <c r="H48" i="1"/>
  <c r="G48"/>
  <c r="H45"/>
  <c r="G45"/>
  <c r="H68" i="5" l="1"/>
  <c r="H49" i="1"/>
  <c r="G49"/>
  <c r="M67" i="5" l="1"/>
  <c r="N67"/>
  <c r="N68" s="1"/>
  <c r="O67"/>
  <c r="K67"/>
  <c r="K68" s="1"/>
  <c r="M64"/>
  <c r="O64"/>
  <c r="K64"/>
  <c r="M48" i="1"/>
  <c r="N48"/>
  <c r="N49" s="1"/>
  <c r="O48"/>
  <c r="K48"/>
  <c r="K45"/>
  <c r="P61" i="5"/>
  <c r="Q61" s="1"/>
  <c r="M68" l="1"/>
  <c r="P23" i="1"/>
  <c r="Q23"/>
  <c r="P42" l="1"/>
  <c r="O32" i="5" l="1"/>
  <c r="O25"/>
  <c r="O35" l="1"/>
  <c r="O68" s="1"/>
  <c r="Q37" i="1"/>
  <c r="Q34"/>
  <c r="P40" i="8"/>
  <c r="Q33" i="1"/>
  <c r="Q41"/>
  <c r="Q32"/>
  <c r="Q42"/>
  <c r="P37" i="8"/>
  <c r="Q38" i="1"/>
  <c r="Q39"/>
  <c r="P32" i="8"/>
  <c r="P42"/>
  <c r="P38"/>
  <c r="P33"/>
  <c r="Q40" i="1"/>
  <c r="Q35"/>
  <c r="P39" i="8"/>
  <c r="P35"/>
  <c r="P36"/>
  <c r="Q36" i="1"/>
  <c r="P34" i="8"/>
  <c r="P41"/>
</calcChain>
</file>

<file path=xl/sharedStrings.xml><?xml version="1.0" encoding="utf-8"?>
<sst xmlns="http://schemas.openxmlformats.org/spreadsheetml/2006/main" count="1159" uniqueCount="324">
  <si>
    <t>S.No</t>
  </si>
  <si>
    <t>Name of the work/ activity-wise</t>
  </si>
  <si>
    <t>District</t>
  </si>
  <si>
    <t>Location</t>
  </si>
  <si>
    <t xml:space="preserve">Project Initiation Year </t>
  </si>
  <si>
    <t xml:space="preserve">Orginal Cost of the Project </t>
  </si>
  <si>
    <t xml:space="preserve">Revised Cost </t>
  </si>
  <si>
    <t>Cummulative Exp. Ending 31st March, 2020</t>
  </si>
  <si>
    <t xml:space="preserve">Approved Capex Budget </t>
  </si>
  <si>
    <t>Expenditure ending September, 2020</t>
  </si>
  <si>
    <t>Anticipated Exp. Ending March 2021</t>
  </si>
  <si>
    <t xml:space="preserve">Proposed Capex Budget for ensuing Year </t>
  </si>
  <si>
    <t xml:space="preserve">Physical Status ( %age) with Photograph </t>
  </si>
  <si>
    <t>Ongoing Works</t>
  </si>
  <si>
    <t>Jammu</t>
  </si>
  <si>
    <t>Shakti Nagar</t>
  </si>
  <si>
    <t>2012-13</t>
  </si>
  <si>
    <t>14 Tech-Edu of 2013 17.01.2013</t>
  </si>
  <si>
    <t>Completed</t>
  </si>
  <si>
    <t>Srinagar</t>
  </si>
  <si>
    <t>Gogji Bagh</t>
  </si>
  <si>
    <t>2017-18</t>
  </si>
  <si>
    <t>26 of 2020 dated 14.01.2020</t>
  </si>
  <si>
    <t>J&amp;K</t>
  </si>
  <si>
    <t>914 of 2018 dated:- 14-12-2017</t>
  </si>
  <si>
    <t>Bikram Chowk</t>
  </si>
  <si>
    <t>2018-19</t>
  </si>
  <si>
    <t>15-Edu (Tech) of 2019 dated:- 13-03-2019</t>
  </si>
  <si>
    <t>Construction of Hostel at Govt. Polytechnic at Anantnag(Civil Construction)</t>
  </si>
  <si>
    <t>Anantnag</t>
  </si>
  <si>
    <t>Larkipora</t>
  </si>
  <si>
    <t>2019-20</t>
  </si>
  <si>
    <t>Bemina</t>
  </si>
  <si>
    <t>NA</t>
  </si>
  <si>
    <t>414 of 2019 dated 04.09.2019</t>
  </si>
  <si>
    <t xml:space="preserve">Budgam </t>
  </si>
  <si>
    <t>Nowgam</t>
  </si>
  <si>
    <t>674 of 2018 dated:-28-08-2018</t>
  </si>
  <si>
    <t>New Works</t>
  </si>
  <si>
    <t>Establishment of CIIIT at Govt. Polytechnic (Boys) Jammu</t>
  </si>
  <si>
    <t>2020-21</t>
  </si>
  <si>
    <t>178 of 2020 dated:- 27-05-2020</t>
  </si>
  <si>
    <t>Establishment of CIIIT at Govt. Polytechnic Baramulla</t>
  </si>
  <si>
    <t>Baramulla</t>
  </si>
  <si>
    <t>Kanispora</t>
  </si>
  <si>
    <t>Maintenance of Capital Assets (M&amp;R)</t>
  </si>
  <si>
    <t>72 of 2018 dated:- 04-01-2018</t>
  </si>
  <si>
    <t>670 of 2018 dated:- 28-08-2018</t>
  </si>
  <si>
    <t>117 of 2020 dated 10.03.2020</t>
  </si>
  <si>
    <t>completed</t>
  </si>
  <si>
    <t>212 of 2020 dated 30.06.2020</t>
  </si>
  <si>
    <t>60% Completed</t>
  </si>
  <si>
    <t>719 of 2018 dated:- 15-09-2018</t>
  </si>
  <si>
    <t>Machinery &amp; Equipments</t>
  </si>
  <si>
    <t>Upgradation of Machinery &amp; Equipment of Govt. Polytechnic Colleges</t>
  </si>
  <si>
    <t xml:space="preserve">J&amp;K </t>
  </si>
  <si>
    <t>_</t>
  </si>
  <si>
    <t>Material Supply</t>
  </si>
  <si>
    <t>Procurement of Material &amp; Supply for Poytechnics</t>
  </si>
  <si>
    <t>ITI Sector</t>
  </si>
  <si>
    <t>Construction of W/ shop for Motor Mehanic (MMV) / Plumber Trade  &amp; auto mobile service Station at IT R.S.Pora</t>
  </si>
  <si>
    <t>R.S pora</t>
  </si>
  <si>
    <t>2015-16</t>
  </si>
  <si>
    <t xml:space="preserve">201 of 2016 17.03.2016 </t>
  </si>
  <si>
    <t>Construction of Hostel Building at ITI Banihal</t>
  </si>
  <si>
    <t>Ramban</t>
  </si>
  <si>
    <t>Banihal</t>
  </si>
  <si>
    <t>2014-15</t>
  </si>
  <si>
    <t>178 of 2014 dated:- 21-02-2014</t>
  </si>
  <si>
    <t>Construction of first floor to ITI building at ITI Nowshera</t>
  </si>
  <si>
    <t>Nowshera</t>
  </si>
  <si>
    <t>38 of 2019 dated:- 17-01-2019</t>
  </si>
  <si>
    <t>Construction of Toilet Blocks for Male and Female Trainees at ITI Kathua</t>
  </si>
  <si>
    <t>Kathua</t>
  </si>
  <si>
    <t>36 of 2019 dated:- 17-10-2019</t>
  </si>
  <si>
    <t>100 KVA Servo Stablizer with Panel &amp; Shed at ITI Kishtwar</t>
  </si>
  <si>
    <t>Kishtwar</t>
  </si>
  <si>
    <t>671 of 2018 dated:- 28-08-2018</t>
  </si>
  <si>
    <t>Construction of Conference / Examination Hall  at ITI Anantnag</t>
  </si>
  <si>
    <t>2011-12</t>
  </si>
  <si>
    <t>124 of 2016 dated:- 25-02-2016</t>
  </si>
  <si>
    <t>Construction of Computer cum Language lab at ITI Anantnag</t>
  </si>
  <si>
    <t>2013-14</t>
  </si>
  <si>
    <t>37 of 2014 dated:- 16-01-2014</t>
  </si>
  <si>
    <t>Construction of Computer cum Language lab at ITI Pattan</t>
  </si>
  <si>
    <t>Pattan</t>
  </si>
  <si>
    <t>36 of 2014 dated:- 16-01-2014</t>
  </si>
  <si>
    <t>Construction of Computer cum Language lab at Women ITI Rohama</t>
  </si>
  <si>
    <t>Rohama</t>
  </si>
  <si>
    <t>38 of 2014 dated:- 16-01-2014</t>
  </si>
  <si>
    <t>uri</t>
  </si>
  <si>
    <t>39 of 2014 16.01.2014</t>
  </si>
  <si>
    <t>Construction of Ist Floor over the existing ground floor of workshop building at ITI  Kupwara</t>
  </si>
  <si>
    <t>Kupwara</t>
  </si>
  <si>
    <t>125 of 2016 dated:- 25-02-2016</t>
  </si>
  <si>
    <t>Construction of Additional Hostel accommodation at ITI Poonch</t>
  </si>
  <si>
    <t>Poonch</t>
  </si>
  <si>
    <t>829 of 2012 dated:- 13-12-2012</t>
  </si>
  <si>
    <t>Construction of Computer cum Language Lab at ITI Kulgam</t>
  </si>
  <si>
    <t>Kulgam</t>
  </si>
  <si>
    <t>kulgam</t>
  </si>
  <si>
    <t>34 of 2014 dated:- 16-01-2014</t>
  </si>
  <si>
    <t>Construction of Computer cum Language Lab at ITI Kathua</t>
  </si>
  <si>
    <t>31 of 2014 16.01.2014</t>
  </si>
  <si>
    <t>Construction of Toilet Block at ITI Women Jammu</t>
  </si>
  <si>
    <t>413 of 2019 dated:- 04-07-2019</t>
  </si>
  <si>
    <t>Construction of approach road from Main Gate at ITI Bhaderwah</t>
  </si>
  <si>
    <t>Doda</t>
  </si>
  <si>
    <t>Bhaderwah</t>
  </si>
  <si>
    <t>629 of 2019 dated:- 07-11-2019</t>
  </si>
  <si>
    <t>Installation of Three Phase Electric Connection at ITI Banihal</t>
  </si>
  <si>
    <t>412 of 2019 dated:- 04-07-2019</t>
  </si>
  <si>
    <t>Establishment of Conference Hall at Directorate of Technical Education, Jammu</t>
  </si>
  <si>
    <t>415 of 2019 dated:- 04-09-2019</t>
  </si>
  <si>
    <t>Construction of Library/Drawing Hall at ITI Bhaddu/Billawar</t>
  </si>
  <si>
    <t>Bhaddu/Billawar</t>
  </si>
  <si>
    <t>827 of 2012 dated:- 13-12-2012</t>
  </si>
  <si>
    <t>Construction of Boundary Wall and Main Gate of Devry Stones at Govt. ITI Kulgam</t>
  </si>
  <si>
    <t>67 of 2020 dated:- 13-02-2020</t>
  </si>
  <si>
    <t>Construction of workshop  block at Women ITI Bemina- Phase-II</t>
  </si>
  <si>
    <t>681 of 2019 dated:- 03-12-2019</t>
  </si>
  <si>
    <t>Face lifting of Main building including Repair to toilets &amp; Bathroom of Hostel Building of ITI Hiranagar</t>
  </si>
  <si>
    <t>Hiranagar</t>
  </si>
  <si>
    <t>716 of 2018 dated:- 15-09-2018</t>
  </si>
  <si>
    <t>Landscape development of ITI Sopore. Construction of fencing around park proposed in front of administration and women's building</t>
  </si>
  <si>
    <t>Sopore</t>
  </si>
  <si>
    <t>715 of 2018 dated:- 15-09-2018</t>
  </si>
  <si>
    <t>Dismantling of old abandoned Block at Govt. ITI Samba</t>
  </si>
  <si>
    <t>Samba</t>
  </si>
  <si>
    <t>409 of 2019 dated:- 04-07-2019</t>
  </si>
  <si>
    <t>Development &amp; Upgradation of parking area at ITI Jammu</t>
  </si>
  <si>
    <t>Facelifting of Admn Block &amp; Workshop Block at Women ITI Jammu</t>
  </si>
  <si>
    <t>Repair of main block at ITI Doda</t>
  </si>
  <si>
    <t>Repair &amp; Renovation of  Workshop / Adm/ Hostel Block  ofITI kulgam</t>
  </si>
  <si>
    <t>Facelifting of ITI building at ITI Kangan</t>
  </si>
  <si>
    <t>Ganderbal</t>
  </si>
  <si>
    <t>Kangan</t>
  </si>
  <si>
    <t>Repair of protection wall &amp; Iron fencing grill at ITI Kupwara</t>
  </si>
  <si>
    <t xml:space="preserve">Renovation (including electrification) of Workshop block at ITI K B Pora </t>
  </si>
  <si>
    <t>KB Pora</t>
  </si>
  <si>
    <t>Upgradation of Machinery &amp; Equipment of Govt. ITIs .</t>
  </si>
  <si>
    <t>Procurement of Material &amp; Supply</t>
  </si>
  <si>
    <t>Non-Construction Work</t>
  </si>
  <si>
    <t xml:space="preserve">Heritage Craft Courses </t>
  </si>
  <si>
    <t>189 of 2020 dated:- 09-06-2020</t>
  </si>
  <si>
    <t>Sector/ Head of Development : POLYTECHNIC SECTOR/ DIRECTOR , SKILL DEVELOPMENT</t>
  </si>
  <si>
    <t>S.No.</t>
  </si>
  <si>
    <t>Name of sector/ OBJECT OF EXPENDITURE</t>
  </si>
  <si>
    <t>WORKS (ongoing)</t>
  </si>
  <si>
    <t>LAND COMPENSATION</t>
  </si>
  <si>
    <t>MAINTENANCE AND REPAIRS (Maintenance of Capital Assets)</t>
  </si>
  <si>
    <t>MATERIAL AND SUPPLIES</t>
  </si>
  <si>
    <t>MACHINERY AND EQUIPMENT</t>
  </si>
  <si>
    <t>TOTAL (A)</t>
  </si>
  <si>
    <t>Sector/ Head of Development : Craftsmanship/ITI SECTOR/ DIRECTOR SKILL DEVELOPMENT</t>
  </si>
  <si>
    <t>MATERIAL AND SUPPLIES (Improvement of existing ITIs)</t>
  </si>
  <si>
    <t>MACHINERY AND EQUIPMENT (Modernization of ITIs)</t>
  </si>
  <si>
    <t>TOTAL (B)</t>
  </si>
  <si>
    <t>Grand Total (A+B)</t>
  </si>
  <si>
    <t>Funds released</t>
  </si>
  <si>
    <t>70% Completed</t>
  </si>
  <si>
    <t>80% Completed</t>
  </si>
  <si>
    <t>90% Completed</t>
  </si>
  <si>
    <t>Polytechnic Sector</t>
  </si>
  <si>
    <t>296 of 2020 dated:- 09-09-2020</t>
  </si>
  <si>
    <t>299 of 2020 dated:- 09-09-2020</t>
  </si>
  <si>
    <t>297 of 2020 dated:- 09-09-2020</t>
  </si>
  <si>
    <t>298 of 2020 dated:- 09-09-2020</t>
  </si>
  <si>
    <t>40% completed</t>
  </si>
  <si>
    <t>50% Completed</t>
  </si>
  <si>
    <t>75% completed</t>
  </si>
  <si>
    <t>u/ Progress</t>
  </si>
  <si>
    <t xml:space="preserve">Revised Estimates 2020-21 of Capex Budget </t>
  </si>
  <si>
    <t>Bandipora</t>
  </si>
  <si>
    <t>Budgam</t>
  </si>
  <si>
    <t>Civil Work of Auditorium at KGP Srinagar inculding painting/ polising at Kashmir Govt Polytechnic.</t>
  </si>
  <si>
    <t>Repair /Renovation of old Guest House at Govt. Polytechnic Boys Jammu</t>
  </si>
  <si>
    <t>Repair /Renovation of various buildings  at Govt. women Polytechnic  Jammu</t>
  </si>
  <si>
    <t xml:space="preserve">Repair /face lifting of Principal Quarter and flooring of Textile Block at   Govt. women Polytechnic Srinagar  </t>
  </si>
  <si>
    <t>Conversion of existing "Single Phase Electric Supply" into 3-Phase Supply" for Govt Polytechnic Doda</t>
  </si>
  <si>
    <t>68 of 2020 dated 13.02.2020</t>
  </si>
  <si>
    <t>27 of 2020 dated 14.01.2020</t>
  </si>
  <si>
    <t>Replacement of Secuirity lights ( Sodium Vapour Lights) and Garden lights by way of LED lights in the campus of ITI Anantnag</t>
  </si>
  <si>
    <t>Proposed under RE</t>
  </si>
  <si>
    <t>Augmentation of 25 KVA to 63 KVA DT at Women ITI Kangan</t>
  </si>
  <si>
    <t xml:space="preserve">Repair work of Roof Tiles and expansion joints of old Blocks at ITI R.S.Pora </t>
  </si>
  <si>
    <t xml:space="preserve">Replacement of Sodium Vapour Lights  by way of LED lights in the campus of ITI Seer Hamdan </t>
  </si>
  <si>
    <t>Seer Hamdan</t>
  </si>
  <si>
    <t xml:space="preserve">Repair and renovation of Pre-Fab Structure by way of Ceramic tiles flooring ,Doors and Windows, Electric Works and Painting work at R.S. Pora </t>
  </si>
  <si>
    <t xml:space="preserve">White Washing / Face lifting  of DSD office at Bikram Chowk Jammu </t>
  </si>
  <si>
    <t xml:space="preserve">White Washing/Face lifting of DSD office at Bemina Srinagar </t>
  </si>
  <si>
    <t xml:space="preserve">New Works </t>
  </si>
  <si>
    <t>Installation of 400 KVA Transformer at Govt.Polytechnic Bandipora.</t>
  </si>
  <si>
    <t xml:space="preserve">Construction of staff residential quarters at Govt. Polytechnic for Women Jammu. </t>
  </si>
  <si>
    <t>Repair/renovation of flood damaged auditorium at K.G. Polytechnic, Srinagar.</t>
  </si>
  <si>
    <t>Construction of deficient infrastructure as per AICTE Norms in existing Polytechnics to avoid de-recognition/disapproval of courses.</t>
  </si>
  <si>
    <t xml:space="preserve">Construction of Hostel at Govt Polytechnic Boys Jammu </t>
  </si>
  <si>
    <t>Establishment of Conference Hall at Directorate of Technical Education, Srinagar.</t>
  </si>
  <si>
    <t>Construction of Boundary wall at Govt. Polytechnic Budgam.</t>
  </si>
  <si>
    <t>Repair and Renovation of Principal Quarter at Govt. Polytechnic Boys Jammu.</t>
  </si>
  <si>
    <t>Repair/Renovation of Conference Hall of Women Polytechnic Jammu.</t>
  </si>
  <si>
    <t>Renovation of Hostel (New Block) at K G Polytechnic College Gogji Bagh Srinagar.</t>
  </si>
  <si>
    <t>Electrification of Internal wiring (3 Phase) to workshop building at Polytechnic Anantnag.</t>
  </si>
  <si>
    <t>Repair/Renovation of DTE office Srinagar (Phase-II).</t>
  </si>
  <si>
    <t xml:space="preserve">Whether AA/TS accorded if Yes , No. &amp; Date </t>
  </si>
  <si>
    <t>No</t>
  </si>
  <si>
    <t>Form B-12</t>
  </si>
  <si>
    <t xml:space="preserve">                             Department                                                               :  Skill Development J&amp;K</t>
  </si>
  <si>
    <t xml:space="preserve">                 Demand  No.                                                              :       34                </t>
  </si>
  <si>
    <t>628 of 2019 dated:- 07-11-2019</t>
  </si>
  <si>
    <t>Providing and fixing of collapsible doors at entrance of each floor (Academic block-II) at KGP Srinagar</t>
  </si>
  <si>
    <t>Gojibagh</t>
  </si>
  <si>
    <t xml:space="preserve">                                                              Office                                                                 : Directorate of Skill Development, J&amp;K</t>
  </si>
  <si>
    <t>Statement of Ongoing and New works for the finanacial year 2020-21</t>
  </si>
  <si>
    <t>Shopian</t>
  </si>
  <si>
    <t>101 of 2020 dated 26.02.2020</t>
  </si>
  <si>
    <t>Minor Head                                                                  :      105</t>
  </si>
  <si>
    <t>Group Head                                                :      0011</t>
  </si>
  <si>
    <t xml:space="preserve"> Detailed Head                        :   115</t>
  </si>
  <si>
    <t>Major Head                                                                 : 4250</t>
  </si>
  <si>
    <t>Sub Major Head                                                 :        00</t>
  </si>
  <si>
    <t>Minor Head                                                                  :      800</t>
  </si>
  <si>
    <t>Sub  Head                                                 :       1644</t>
  </si>
  <si>
    <t xml:space="preserve">       Major Head                                                                 :     4202</t>
  </si>
  <si>
    <t>Sub Major Head                                                 :                   02</t>
  </si>
  <si>
    <t>Group Head                                                :                         0011</t>
  </si>
  <si>
    <t>Sub  Head                                                 :                           1511</t>
  </si>
  <si>
    <t xml:space="preserve"> Detailed Head                        :                                           115</t>
  </si>
  <si>
    <t>U/process</t>
  </si>
  <si>
    <t>Sub-Total A</t>
  </si>
  <si>
    <t>Sub-Total B</t>
  </si>
  <si>
    <t>Sub-Total C</t>
  </si>
  <si>
    <t>Sub-Total D</t>
  </si>
  <si>
    <t>Sub-Total E</t>
  </si>
  <si>
    <t>G. Total (A+B+C+D+E)</t>
  </si>
  <si>
    <t>Sub-Total F</t>
  </si>
  <si>
    <t>G. Total (A+B+C+D+E+F)</t>
  </si>
  <si>
    <r>
      <t xml:space="preserve">Proposed Capex Budget for ensuing Year </t>
    </r>
    <r>
      <rPr>
        <b/>
        <sz val="9"/>
        <color theme="1"/>
        <rFont val="Arial Black"/>
        <family val="2"/>
      </rPr>
      <t>(2021-22)</t>
    </r>
  </si>
  <si>
    <t xml:space="preserve"> Approved allocation 2020-21</t>
  </si>
  <si>
    <t>350 of 2020 dated:- 29-09-2020</t>
  </si>
  <si>
    <t>under Tendering Process</t>
  </si>
  <si>
    <t>Funds not released</t>
  </si>
  <si>
    <t>u/ Process</t>
  </si>
  <si>
    <t>Work alloted</t>
  </si>
  <si>
    <t>Repair/renovation of ITI Jammu</t>
  </si>
  <si>
    <t>Renovation of Hostel Block at ITI building, Shopian</t>
  </si>
  <si>
    <t>Completed      ( Funds not received)</t>
  </si>
  <si>
    <t>60% Completed (Funds not received)</t>
  </si>
  <si>
    <t>Completed (Funds not received)</t>
  </si>
  <si>
    <t>Land compensation</t>
  </si>
  <si>
    <t>Executing Agency</t>
  </si>
  <si>
    <t>Engineering wing, DSD</t>
  </si>
  <si>
    <t>PWD (R&amp;B)</t>
  </si>
  <si>
    <t>JKI</t>
  </si>
  <si>
    <t>JK SICOP</t>
  </si>
  <si>
    <t>Not applicable</t>
  </si>
  <si>
    <t xml:space="preserve">Executing Agency </t>
  </si>
  <si>
    <t>J&amp;K Housing Board</t>
  </si>
  <si>
    <t>JKPDC</t>
  </si>
  <si>
    <t>Engineering Wing, DSD</t>
  </si>
  <si>
    <t>New Work</t>
  </si>
  <si>
    <t xml:space="preserve">Farm ITIs </t>
  </si>
  <si>
    <t>New work</t>
  </si>
  <si>
    <t>JKPCC (proposed)</t>
  </si>
  <si>
    <t>STRIVE (100 % CSS)</t>
  </si>
  <si>
    <t>ant. com. Expdt 03/2020</t>
  </si>
  <si>
    <t>Balance Cost</t>
  </si>
  <si>
    <t>Balace reqd</t>
  </si>
  <si>
    <t>Com. Ant. Expdt.  03/2021</t>
  </si>
  <si>
    <t>359 of 2020 dated:- 06-10--2020</t>
  </si>
  <si>
    <r>
      <t>Construction of  Workshop Block</t>
    </r>
    <r>
      <rPr>
        <b/>
        <sz val="9"/>
        <color theme="1"/>
        <rFont val="Tahoma"/>
        <family val="2"/>
      </rPr>
      <t xml:space="preserve"> at ITI Uri</t>
    </r>
  </si>
  <si>
    <t>Zainakote</t>
  </si>
  <si>
    <t>U/Process</t>
  </si>
  <si>
    <t>Royality on account of earth filling at ITI Zainakote</t>
  </si>
  <si>
    <t xml:space="preserve">Funds not received </t>
  </si>
  <si>
    <t>Balance cost for completion of  3- storey workshop building and reconstruction of damaged compound walling at ITI Zainakote</t>
  </si>
  <si>
    <t>Electrification &amp; other minor works of Main building/ workshop building at  Govt. Polytechnic Budgam</t>
  </si>
  <si>
    <t>Material and supply</t>
  </si>
  <si>
    <t xml:space="preserve">Physical Status </t>
  </si>
  <si>
    <t>Physical Status</t>
  </si>
  <si>
    <t>R&amp;B</t>
  </si>
  <si>
    <t>JK Housing Board</t>
  </si>
  <si>
    <t>Engineering Wing DTE</t>
  </si>
  <si>
    <t>Housing Board</t>
  </si>
  <si>
    <t>__</t>
  </si>
  <si>
    <t>Engineering wing of DTE</t>
  </si>
  <si>
    <t>JKPCC</t>
  </si>
  <si>
    <t>SICOP</t>
  </si>
  <si>
    <t>Capex Budget 2020-21</t>
  </si>
  <si>
    <t xml:space="preserve"> Capex Budget 2020-21</t>
  </si>
  <si>
    <t>Revised Capex Budget 2020-21/ Budget Estimates 2021-22                                            (Rs. in lakhs)</t>
  </si>
  <si>
    <t>Expenditure ending January, 2021</t>
  </si>
  <si>
    <t xml:space="preserve">Completed      </t>
  </si>
  <si>
    <t xml:space="preserve">95% Completed      </t>
  </si>
  <si>
    <t>Funds released during 2020-21</t>
  </si>
  <si>
    <t xml:space="preserve">JKPCC </t>
  </si>
  <si>
    <t>96 of 2021 dated:-10-02-2021</t>
  </si>
  <si>
    <t>95% Completed. Chairs pending</t>
  </si>
  <si>
    <t>U/Progress</t>
  </si>
  <si>
    <t>70% completed</t>
  </si>
  <si>
    <t>50% completed</t>
  </si>
  <si>
    <t>.36+</t>
  </si>
  <si>
    <t>Finishing work in progress</t>
  </si>
  <si>
    <t xml:space="preserve">Brick work completed. Slab laid . </t>
  </si>
  <si>
    <t xml:space="preserve">Completed </t>
  </si>
  <si>
    <t>Concrete/Step work under progress</t>
  </si>
  <si>
    <t>AA accorded</t>
  </si>
  <si>
    <t>Work alloted &amp; shall start from 15th Feb</t>
  </si>
  <si>
    <t>Under Process</t>
  </si>
  <si>
    <t xml:space="preserve">60% Completed </t>
  </si>
  <si>
    <t>Tendering u/progress</t>
  </si>
  <si>
    <t>Expdt. ending January2020</t>
  </si>
  <si>
    <t>51 of 2021 dated:- 25-01-2021</t>
  </si>
  <si>
    <t>50 of 2021 dated 25.01.2021</t>
  </si>
  <si>
    <t>49 of 2021 dated 25.01.2021</t>
  </si>
  <si>
    <t>69 of 2021 dated:- 01-02-2021</t>
  </si>
  <si>
    <t>48 of 2021 dated 25-01-2021</t>
  </si>
  <si>
    <t>46 of 2021 dated 25-01-2021</t>
  </si>
  <si>
    <t>47 of 2021 dated 25-01-2021</t>
  </si>
  <si>
    <t>45 of 2021 dated 25-01-2021</t>
  </si>
  <si>
    <t>44 of 2021 dated 25-01-2021</t>
  </si>
  <si>
    <t>91 of 2021 dated:- 08-02-2021</t>
  </si>
  <si>
    <t xml:space="preserve">WORKS (New) </t>
  </si>
  <si>
    <t xml:space="preserve"> completed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</si>
</sst>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3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9"/>
      <name val="Tahoma"/>
      <family val="2"/>
    </font>
    <font>
      <b/>
      <sz val="16"/>
      <color theme="1"/>
      <name val="Calibri"/>
      <family val="2"/>
      <scheme val="minor"/>
    </font>
    <font>
      <sz val="12"/>
      <name val="Tahoma"/>
      <family val="2"/>
    </font>
    <font>
      <b/>
      <sz val="14"/>
      <name val="Calibri"/>
      <family val="2"/>
      <scheme val="minor"/>
    </font>
    <font>
      <b/>
      <sz val="9"/>
      <color theme="1"/>
      <name val="Tahoma"/>
      <family val="2"/>
    </font>
    <font>
      <b/>
      <sz val="10"/>
      <name val="Tahoma"/>
      <family val="2"/>
    </font>
    <font>
      <b/>
      <sz val="18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0.5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12"/>
      <color theme="1"/>
      <name val="Arial Black"/>
      <family val="2"/>
    </font>
    <font>
      <sz val="11"/>
      <color theme="1"/>
      <name val="Arial Black"/>
      <family val="2"/>
    </font>
    <font>
      <sz val="10"/>
      <color theme="1"/>
      <name val="Arial Black"/>
      <family val="2"/>
    </font>
    <font>
      <sz val="12"/>
      <color theme="1"/>
      <name val="Arial Black"/>
      <family val="2"/>
    </font>
    <font>
      <b/>
      <sz val="11"/>
      <color theme="1"/>
      <name val="Arial Black"/>
      <family val="2"/>
    </font>
    <font>
      <b/>
      <sz val="10"/>
      <color theme="1"/>
      <name val="Arial Black"/>
      <family val="2"/>
    </font>
    <font>
      <b/>
      <sz val="10.5"/>
      <color theme="1"/>
      <name val="Arial Black"/>
      <family val="2"/>
    </font>
    <font>
      <sz val="9"/>
      <color theme="1"/>
      <name val="Arial Black"/>
      <family val="2"/>
    </font>
    <font>
      <b/>
      <sz val="9"/>
      <color theme="1"/>
      <name val="Arial Black"/>
      <family val="2"/>
    </font>
    <font>
      <b/>
      <sz val="13"/>
      <color theme="1"/>
      <name val="Calibri"/>
      <family val="2"/>
      <scheme val="minor"/>
    </font>
    <font>
      <b/>
      <sz val="8"/>
      <color theme="1"/>
      <name val="Arial Black"/>
      <family val="2"/>
    </font>
    <font>
      <b/>
      <sz val="2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90">
    <xf numFmtId="0" fontId="0" fillId="0" borderId="0" xfId="0"/>
    <xf numFmtId="0" fontId="2" fillId="0" borderId="1" xfId="0" applyFont="1" applyBorder="1" applyAlignment="1">
      <alignment wrapText="1"/>
    </xf>
    <xf numFmtId="0" fontId="0" fillId="0" borderId="1" xfId="0" applyBorder="1"/>
    <xf numFmtId="0" fontId="1" fillId="0" borderId="1" xfId="0" applyFont="1" applyBorder="1"/>
    <xf numFmtId="0" fontId="2" fillId="0" borderId="1" xfId="0" applyFont="1" applyBorder="1"/>
    <xf numFmtId="0" fontId="0" fillId="0" borderId="1" xfId="0" applyBorder="1" applyAlignment="1">
      <alignment horizontal="center"/>
    </xf>
    <xf numFmtId="0" fontId="4" fillId="0" borderId="1" xfId="0" applyFont="1" applyBorder="1"/>
    <xf numFmtId="0" fontId="4" fillId="0" borderId="1" xfId="0" applyFont="1" applyBorder="1" applyAlignment="1">
      <alignment wrapText="1"/>
    </xf>
    <xf numFmtId="2" fontId="1" fillId="0" borderId="1" xfId="0" applyNumberFormat="1" applyFont="1" applyBorder="1" applyAlignment="1">
      <alignment horizontal="center"/>
    </xf>
    <xf numFmtId="2" fontId="0" fillId="0" borderId="0" xfId="0" applyNumberFormat="1"/>
    <xf numFmtId="0" fontId="6" fillId="0" borderId="1" xfId="0" applyFont="1" applyBorder="1" applyAlignment="1">
      <alignment wrapText="1"/>
    </xf>
    <xf numFmtId="0" fontId="8" fillId="0" borderId="1" xfId="0" applyFont="1" applyBorder="1"/>
    <xf numFmtId="0" fontId="8" fillId="0" borderId="3" xfId="0" applyFont="1" applyBorder="1"/>
    <xf numFmtId="0" fontId="8" fillId="0" borderId="0" xfId="0" applyFont="1"/>
    <xf numFmtId="0" fontId="1" fillId="0" borderId="1" xfId="0" applyFont="1" applyBorder="1" applyAlignment="1">
      <alignment wrapText="1"/>
    </xf>
    <xf numFmtId="2" fontId="4" fillId="0" borderId="1" xfId="0" applyNumberFormat="1" applyFont="1" applyBorder="1"/>
    <xf numFmtId="2" fontId="4" fillId="0" borderId="1" xfId="0" applyNumberFormat="1" applyFont="1" applyBorder="1" applyAlignment="1">
      <alignment horizontal="center"/>
    </xf>
    <xf numFmtId="2" fontId="9" fillId="2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2" fillId="2" borderId="1" xfId="0" applyFont="1" applyFill="1" applyBorder="1" applyAlignment="1">
      <alignment wrapText="1"/>
    </xf>
    <xf numFmtId="0" fontId="0" fillId="0" borderId="0" xfId="0" applyFont="1"/>
    <xf numFmtId="0" fontId="3" fillId="0" borderId="0" xfId="0" applyFont="1"/>
    <xf numFmtId="2" fontId="4" fillId="0" borderId="1" xfId="0" applyNumberFormat="1" applyFont="1" applyBorder="1" applyAlignment="1">
      <alignment horizontal="center" wrapText="1"/>
    </xf>
    <xf numFmtId="0" fontId="15" fillId="2" borderId="1" xfId="0" applyFont="1" applyFill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4" fillId="2" borderId="1" xfId="0" applyFont="1" applyFill="1" applyBorder="1" applyAlignment="1">
      <alignment horizontal="center"/>
    </xf>
    <xf numFmtId="2" fontId="9" fillId="0" borderId="1" xfId="0" applyNumberFormat="1" applyFont="1" applyBorder="1" applyAlignment="1">
      <alignment horizontal="center"/>
    </xf>
    <xf numFmtId="2" fontId="4" fillId="2" borderId="3" xfId="0" applyNumberFormat="1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164" fontId="4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 wrapText="1"/>
    </xf>
    <xf numFmtId="2" fontId="4" fillId="2" borderId="1" xfId="0" applyNumberFormat="1" applyFont="1" applyFill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17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 wrapText="1"/>
    </xf>
    <xf numFmtId="2" fontId="4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18" fillId="2" borderId="1" xfId="0" applyFont="1" applyFill="1" applyBorder="1" applyAlignment="1">
      <alignment horizontal="center" wrapText="1"/>
    </xf>
    <xf numFmtId="2" fontId="18" fillId="2" borderId="1" xfId="0" applyNumberFormat="1" applyFont="1" applyFill="1" applyBorder="1" applyAlignment="1">
      <alignment horizontal="center" wrapText="1"/>
    </xf>
    <xf numFmtId="2" fontId="9" fillId="2" borderId="1" xfId="0" applyNumberFormat="1" applyFont="1" applyFill="1" applyBorder="1"/>
    <xf numFmtId="2" fontId="7" fillId="0" borderId="1" xfId="0" applyNumberFormat="1" applyFont="1" applyBorder="1" applyAlignment="1">
      <alignment wrapText="1"/>
    </xf>
    <xf numFmtId="0" fontId="7" fillId="0" borderId="1" xfId="0" applyFont="1" applyBorder="1" applyAlignment="1">
      <alignment horizontal="center" wrapText="1"/>
    </xf>
    <xf numFmtId="0" fontId="7" fillId="2" borderId="1" xfId="0" applyFont="1" applyFill="1" applyBorder="1" applyAlignment="1">
      <alignment horizontal="center" wrapText="1"/>
    </xf>
    <xf numFmtId="2" fontId="4" fillId="3" borderId="1" xfId="0" applyNumberFormat="1" applyFont="1" applyFill="1" applyBorder="1" applyAlignment="1">
      <alignment horizontal="center"/>
    </xf>
    <xf numFmtId="0" fontId="8" fillId="3" borderId="1" xfId="0" applyFont="1" applyFill="1" applyBorder="1"/>
    <xf numFmtId="0" fontId="0" fillId="3" borderId="1" xfId="0" applyFont="1" applyFill="1" applyBorder="1"/>
    <xf numFmtId="0" fontId="0" fillId="3" borderId="1" xfId="0" applyFont="1" applyFill="1" applyBorder="1" applyAlignment="1">
      <alignment wrapText="1"/>
    </xf>
    <xf numFmtId="0" fontId="1" fillId="0" borderId="1" xfId="0" applyFont="1" applyBorder="1" applyAlignment="1">
      <alignment horizontal="center"/>
    </xf>
    <xf numFmtId="0" fontId="21" fillId="3" borderId="1" xfId="0" applyFont="1" applyFill="1" applyBorder="1"/>
    <xf numFmtId="0" fontId="22" fillId="3" borderId="1" xfId="0" applyFont="1" applyFill="1" applyBorder="1"/>
    <xf numFmtId="0" fontId="23" fillId="3" borderId="1" xfId="0" applyFont="1" applyFill="1" applyBorder="1"/>
    <xf numFmtId="0" fontId="24" fillId="3" borderId="1" xfId="0" applyFont="1" applyFill="1" applyBorder="1"/>
    <xf numFmtId="2" fontId="21" fillId="3" borderId="1" xfId="0" applyNumberFormat="1" applyFont="1" applyFill="1" applyBorder="1"/>
    <xf numFmtId="0" fontId="23" fillId="0" borderId="1" xfId="0" applyFont="1" applyBorder="1"/>
    <xf numFmtId="2" fontId="22" fillId="3" borderId="1" xfId="0" applyNumberFormat="1" applyFont="1" applyFill="1" applyBorder="1"/>
    <xf numFmtId="2" fontId="5" fillId="3" borderId="1" xfId="0" applyNumberFormat="1" applyFont="1" applyFill="1" applyBorder="1" applyAlignment="1">
      <alignment horizontal="center"/>
    </xf>
    <xf numFmtId="0" fontId="21" fillId="3" borderId="1" xfId="0" applyFont="1" applyFill="1" applyBorder="1" applyAlignment="1">
      <alignment wrapText="1"/>
    </xf>
    <xf numFmtId="0" fontId="22" fillId="3" borderId="1" xfId="0" applyFont="1" applyFill="1" applyBorder="1" applyAlignment="1">
      <alignment wrapText="1"/>
    </xf>
    <xf numFmtId="2" fontId="26" fillId="3" borderId="1" xfId="0" applyNumberFormat="1" applyFont="1" applyFill="1" applyBorder="1" applyAlignment="1">
      <alignment horizontal="center"/>
    </xf>
    <xf numFmtId="0" fontId="5" fillId="0" borderId="1" xfId="0" applyFont="1" applyBorder="1"/>
    <xf numFmtId="0" fontId="1" fillId="0" borderId="1" xfId="0" applyFont="1" applyBorder="1" applyAlignment="1">
      <alignment horizontal="center"/>
    </xf>
    <xf numFmtId="0" fontId="4" fillId="0" borderId="5" xfId="0" applyFont="1" applyBorder="1" applyAlignment="1">
      <alignment horizontal="center" wrapText="1"/>
    </xf>
    <xf numFmtId="0" fontId="4" fillId="0" borderId="5" xfId="0" applyFont="1" applyBorder="1" applyAlignment="1">
      <alignment horizontal="center"/>
    </xf>
    <xf numFmtId="2" fontId="7" fillId="2" borderId="1" xfId="0" applyNumberFormat="1" applyFont="1" applyFill="1" applyBorder="1" applyAlignment="1">
      <alignment horizontal="center" vertical="center"/>
    </xf>
    <xf numFmtId="2" fontId="27" fillId="3" borderId="1" xfId="0" applyNumberFormat="1" applyFont="1" applyFill="1" applyBorder="1" applyAlignment="1">
      <alignment horizontal="center"/>
    </xf>
    <xf numFmtId="0" fontId="11" fillId="3" borderId="1" xfId="0" applyFont="1" applyFill="1" applyBorder="1" applyAlignment="1">
      <alignment wrapText="1"/>
    </xf>
    <xf numFmtId="0" fontId="22" fillId="3" borderId="3" xfId="0" applyFont="1" applyFill="1" applyBorder="1" applyAlignment="1"/>
    <xf numFmtId="0" fontId="22" fillId="3" borderId="4" xfId="0" applyFont="1" applyFill="1" applyBorder="1" applyAlignment="1"/>
    <xf numFmtId="0" fontId="22" fillId="3" borderId="5" xfId="0" applyFont="1" applyFill="1" applyBorder="1" applyAlignment="1"/>
    <xf numFmtId="2" fontId="28" fillId="3" borderId="1" xfId="0" applyNumberFormat="1" applyFont="1" applyFill="1" applyBorder="1"/>
    <xf numFmtId="0" fontId="22" fillId="2" borderId="1" xfId="0" applyFont="1" applyFill="1" applyBorder="1"/>
    <xf numFmtId="0" fontId="2" fillId="0" borderId="1" xfId="0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/>
    </xf>
    <xf numFmtId="165" fontId="5" fillId="0" borderId="1" xfId="0" applyNumberFormat="1" applyFont="1" applyBorder="1" applyAlignment="1">
      <alignment horizontal="center"/>
    </xf>
    <xf numFmtId="2" fontId="30" fillId="3" borderId="1" xfId="0" applyNumberFormat="1" applyFont="1" applyFill="1" applyBorder="1" applyAlignment="1">
      <alignment horizontal="center"/>
    </xf>
    <xf numFmtId="2" fontId="31" fillId="3" borderId="1" xfId="0" applyNumberFormat="1" applyFont="1" applyFill="1" applyBorder="1" applyAlignment="1">
      <alignment horizontal="center"/>
    </xf>
    <xf numFmtId="2" fontId="23" fillId="3" borderId="1" xfId="0" applyNumberFormat="1" applyFont="1" applyFill="1" applyBorder="1"/>
    <xf numFmtId="0" fontId="10" fillId="2" borderId="1" xfId="0" applyFont="1" applyFill="1" applyBorder="1" applyAlignment="1">
      <alignment wrapText="1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2" fontId="26" fillId="3" borderId="1" xfId="0" applyNumberFormat="1" applyFont="1" applyFill="1" applyBorder="1"/>
    <xf numFmtId="0" fontId="5" fillId="0" borderId="5" xfId="0" applyFont="1" applyBorder="1" applyAlignment="1">
      <alignment horizontal="center" wrapText="1"/>
    </xf>
    <xf numFmtId="2" fontId="4" fillId="0" borderId="5" xfId="0" applyNumberFormat="1" applyFont="1" applyBorder="1" applyAlignment="1">
      <alignment horizontal="center"/>
    </xf>
    <xf numFmtId="2" fontId="9" fillId="2" borderId="5" xfId="0" applyNumberFormat="1" applyFont="1" applyFill="1" applyBorder="1" applyAlignment="1">
      <alignment horizontal="center"/>
    </xf>
    <xf numFmtId="2" fontId="22" fillId="3" borderId="1" xfId="0" applyNumberFormat="1" applyFont="1" applyFill="1" applyBorder="1" applyAlignment="1">
      <alignment horizontal="center"/>
    </xf>
    <xf numFmtId="0" fontId="10" fillId="2" borderId="1" xfId="0" applyFont="1" applyFill="1" applyBorder="1" applyAlignment="1">
      <alignment horizontal="left" wrapText="1"/>
    </xf>
    <xf numFmtId="2" fontId="23" fillId="3" borderId="1" xfId="0" applyNumberFormat="1" applyFont="1" applyFill="1" applyBorder="1" applyAlignment="1">
      <alignment horizontal="center"/>
    </xf>
    <xf numFmtId="2" fontId="23" fillId="2" borderId="1" xfId="0" applyNumberFormat="1" applyFont="1" applyFill="1" applyBorder="1"/>
    <xf numFmtId="0" fontId="25" fillId="3" borderId="1" xfId="0" applyFont="1" applyFill="1" applyBorder="1"/>
    <xf numFmtId="0" fontId="26" fillId="3" borderId="1" xfId="0" applyFont="1" applyFill="1" applyBorder="1"/>
    <xf numFmtId="0" fontId="1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5" fillId="0" borderId="5" xfId="0" applyFont="1" applyBorder="1" applyAlignment="1">
      <alignment horizontal="center" wrapText="1"/>
    </xf>
    <xf numFmtId="0" fontId="2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2" fontId="4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center" vertical="center"/>
    </xf>
    <xf numFmtId="2" fontId="9" fillId="2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/>
    </xf>
    <xf numFmtId="0" fontId="15" fillId="2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10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2" fontId="18" fillId="2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vertical="center" wrapText="1"/>
    </xf>
    <xf numFmtId="0" fontId="8" fillId="0" borderId="1" xfId="0" applyFont="1" applyBorder="1" applyAlignment="1">
      <alignment vertical="center"/>
    </xf>
    <xf numFmtId="0" fontId="21" fillId="3" borderId="1" xfId="0" applyFont="1" applyFill="1" applyBorder="1" applyAlignment="1">
      <alignment vertical="center"/>
    </xf>
    <xf numFmtId="0" fontId="22" fillId="3" borderId="1" xfId="0" applyFont="1" applyFill="1" applyBorder="1" applyAlignment="1">
      <alignment vertical="center"/>
    </xf>
    <xf numFmtId="0" fontId="23" fillId="3" borderId="1" xfId="0" applyFont="1" applyFill="1" applyBorder="1" applyAlignment="1">
      <alignment vertical="center"/>
    </xf>
    <xf numFmtId="2" fontId="28" fillId="3" borderId="1" xfId="0" applyNumberFormat="1" applyFont="1" applyFill="1" applyBorder="1" applyAlignment="1">
      <alignment vertical="center"/>
    </xf>
    <xf numFmtId="0" fontId="23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2" fontId="9" fillId="2" borderId="1" xfId="0" applyNumberFormat="1" applyFont="1" applyFill="1" applyBorder="1" applyAlignment="1">
      <alignment vertical="center"/>
    </xf>
    <xf numFmtId="2" fontId="7" fillId="0" borderId="1" xfId="0" applyNumberFormat="1" applyFont="1" applyBorder="1" applyAlignment="1">
      <alignment vertical="center" wrapText="1"/>
    </xf>
    <xf numFmtId="2" fontId="22" fillId="3" borderId="1" xfId="0" applyNumberFormat="1" applyFont="1" applyFill="1" applyBorder="1" applyAlignment="1">
      <alignment vertical="center"/>
    </xf>
    <xf numFmtId="2" fontId="21" fillId="3" borderId="1" xfId="0" applyNumberFormat="1" applyFont="1" applyFill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/>
    </xf>
    <xf numFmtId="2" fontId="28" fillId="3" borderId="1" xfId="0" applyNumberFormat="1" applyFont="1" applyFill="1" applyBorder="1" applyAlignment="1">
      <alignment horizontal="center" vertical="center"/>
    </xf>
    <xf numFmtId="2" fontId="23" fillId="3" borderId="1" xfId="0" applyNumberFormat="1" applyFont="1" applyFill="1" applyBorder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20" fillId="0" borderId="4" xfId="0" applyFont="1" applyBorder="1" applyAlignment="1">
      <alignment horizontal="center"/>
    </xf>
    <xf numFmtId="0" fontId="20" fillId="0" borderId="5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11" fillId="0" borderId="6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wrapText="1"/>
    </xf>
    <xf numFmtId="0" fontId="19" fillId="0" borderId="4" xfId="0" applyFont="1" applyBorder="1" applyAlignment="1">
      <alignment horizontal="center" wrapText="1"/>
    </xf>
    <xf numFmtId="0" fontId="19" fillId="0" borderId="5" xfId="0" applyFont="1" applyBorder="1" applyAlignment="1">
      <alignment horizontal="center" wrapText="1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32" fillId="0" borderId="3" xfId="0" applyFont="1" applyBorder="1" applyAlignment="1">
      <alignment horizontal="center"/>
    </xf>
    <xf numFmtId="0" fontId="32" fillId="0" borderId="4" xfId="0" applyFont="1" applyBorder="1" applyAlignment="1">
      <alignment horizontal="center"/>
    </xf>
    <xf numFmtId="0" fontId="32" fillId="0" borderId="5" xfId="0" applyFont="1" applyBorder="1" applyAlignment="1">
      <alignment horizont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wrapText="1"/>
    </xf>
    <xf numFmtId="0" fontId="11" fillId="0" borderId="4" xfId="0" applyFont="1" applyBorder="1" applyAlignment="1">
      <alignment horizontal="center" wrapText="1"/>
    </xf>
    <xf numFmtId="0" fontId="11" fillId="0" borderId="5" xfId="0" applyFont="1" applyBorder="1" applyAlignment="1">
      <alignment horizontal="center" wrapText="1"/>
    </xf>
    <xf numFmtId="0" fontId="16" fillId="0" borderId="3" xfId="0" applyFont="1" applyBorder="1" applyAlignment="1">
      <alignment horizontal="center"/>
    </xf>
    <xf numFmtId="0" fontId="16" fillId="0" borderId="4" xfId="0" applyFont="1" applyBorder="1" applyAlignment="1">
      <alignment horizontal="center"/>
    </xf>
    <xf numFmtId="0" fontId="16" fillId="0" borderId="5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5" fillId="0" borderId="7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11" fillId="0" borderId="8" xfId="0" applyFont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5"/>
  <sheetViews>
    <sheetView topLeftCell="A67" zoomScale="90" zoomScaleNormal="90" workbookViewId="0">
      <selection activeCell="Q89" sqref="Q89"/>
    </sheetView>
  </sheetViews>
  <sheetFormatPr defaultRowHeight="15.75"/>
  <cols>
    <col min="1" max="1" width="3.7109375" customWidth="1"/>
    <col min="2" max="2" width="39.5703125" customWidth="1"/>
    <col min="3" max="3" width="8.140625" style="21" customWidth="1"/>
    <col min="4" max="4" width="9" style="21" customWidth="1"/>
    <col min="5" max="5" width="11.5703125" style="21" hidden="1" customWidth="1"/>
    <col min="6" max="6" width="8.85546875" style="13" customWidth="1"/>
    <col min="7" max="7" width="8.85546875" style="22" customWidth="1"/>
    <col min="8" max="8" width="9.28515625" customWidth="1"/>
    <col min="9" max="9" width="10.5703125" hidden="1" customWidth="1"/>
    <col min="10" max="10" width="7.5703125" customWidth="1"/>
    <col min="11" max="11" width="9.5703125" customWidth="1"/>
    <col min="12" max="12" width="8" customWidth="1"/>
    <col min="13" max="13" width="9.140625" hidden="1" customWidth="1"/>
    <col min="14" max="16" width="8.85546875" hidden="1" customWidth="1"/>
    <col min="17" max="17" width="9.42578125" style="13" customWidth="1"/>
  </cols>
  <sheetData>
    <row r="1" spans="1:19" ht="15">
      <c r="A1" s="154" t="s">
        <v>206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</row>
    <row r="2" spans="1:19" ht="15">
      <c r="A2" s="154" t="s">
        <v>213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</row>
    <row r="3" spans="1:19" ht="15">
      <c r="A3" s="154" t="s">
        <v>207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</row>
    <row r="4" spans="1:19" ht="15">
      <c r="A4" s="154" t="s">
        <v>212</v>
      </c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</row>
    <row r="5" spans="1:19" ht="15">
      <c r="A5" s="154" t="s">
        <v>208</v>
      </c>
      <c r="B5" s="154"/>
      <c r="C5" s="154"/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4"/>
      <c r="O5" s="154"/>
      <c r="P5" s="154"/>
      <c r="Q5" s="154"/>
    </row>
    <row r="6" spans="1:19" ht="15">
      <c r="A6" s="154" t="s">
        <v>219</v>
      </c>
      <c r="B6" s="154"/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154"/>
    </row>
    <row r="7" spans="1:19" ht="15">
      <c r="A7" s="155" t="s">
        <v>220</v>
      </c>
      <c r="B7" s="156"/>
      <c r="C7" s="156"/>
      <c r="D7" s="156"/>
      <c r="E7" s="156"/>
      <c r="F7" s="156"/>
      <c r="G7" s="156"/>
      <c r="H7" s="156"/>
      <c r="I7" s="156"/>
      <c r="J7" s="156"/>
      <c r="K7" s="156"/>
      <c r="L7" s="156"/>
      <c r="M7" s="156"/>
      <c r="N7" s="156"/>
      <c r="O7" s="156"/>
      <c r="P7" s="156"/>
      <c r="Q7" s="157"/>
    </row>
    <row r="8" spans="1:19" ht="15">
      <c r="A8" s="154" t="s">
        <v>221</v>
      </c>
      <c r="B8" s="154"/>
      <c r="C8" s="154"/>
      <c r="D8" s="154"/>
      <c r="E8" s="154"/>
      <c r="F8" s="154"/>
      <c r="G8" s="154"/>
      <c r="H8" s="154"/>
      <c r="I8" s="154"/>
      <c r="J8" s="154"/>
      <c r="K8" s="154"/>
      <c r="L8" s="154"/>
      <c r="M8" s="154"/>
      <c r="N8" s="154"/>
      <c r="O8" s="154"/>
      <c r="P8" s="154"/>
      <c r="Q8" s="154"/>
    </row>
    <row r="9" spans="1:19" ht="15">
      <c r="A9" s="155" t="s">
        <v>217</v>
      </c>
      <c r="B9" s="156"/>
      <c r="C9" s="156"/>
      <c r="D9" s="156"/>
      <c r="E9" s="156"/>
      <c r="F9" s="156"/>
      <c r="G9" s="156"/>
      <c r="H9" s="156"/>
      <c r="I9" s="156"/>
      <c r="J9" s="156"/>
      <c r="K9" s="156"/>
      <c r="L9" s="156"/>
      <c r="M9" s="156"/>
      <c r="N9" s="156"/>
      <c r="O9" s="156"/>
      <c r="P9" s="156"/>
      <c r="Q9" s="157"/>
    </row>
    <row r="10" spans="1:19" ht="15">
      <c r="A10" s="155" t="s">
        <v>222</v>
      </c>
      <c r="B10" s="156"/>
      <c r="C10" s="156"/>
      <c r="D10" s="156"/>
      <c r="E10" s="156"/>
      <c r="F10" s="156"/>
      <c r="G10" s="156"/>
      <c r="H10" s="156"/>
      <c r="I10" s="156"/>
      <c r="J10" s="156"/>
      <c r="K10" s="156"/>
      <c r="L10" s="156"/>
      <c r="M10" s="156"/>
      <c r="N10" s="156"/>
      <c r="O10" s="156"/>
      <c r="P10" s="156"/>
      <c r="Q10" s="156"/>
    </row>
    <row r="11" spans="1:19" ht="15">
      <c r="A11" s="154" t="s">
        <v>218</v>
      </c>
      <c r="B11" s="154"/>
      <c r="C11" s="154"/>
      <c r="D11" s="154"/>
      <c r="E11" s="154"/>
      <c r="F11" s="154"/>
      <c r="G11" s="154"/>
      <c r="H11" s="154"/>
      <c r="I11" s="154"/>
      <c r="J11" s="154"/>
      <c r="K11" s="154"/>
      <c r="L11" s="154"/>
      <c r="M11" s="154"/>
      <c r="N11" s="154"/>
      <c r="O11" s="154"/>
      <c r="P11" s="154"/>
      <c r="Q11" s="154"/>
    </row>
    <row r="12" spans="1:19" ht="27" customHeight="1">
      <c r="A12" s="153" t="s">
        <v>288</v>
      </c>
      <c r="B12" s="153"/>
      <c r="C12" s="153"/>
      <c r="D12" s="153"/>
      <c r="E12" s="153"/>
      <c r="F12" s="153"/>
      <c r="G12" s="153"/>
      <c r="H12" s="153"/>
      <c r="I12" s="153"/>
      <c r="J12" s="153"/>
      <c r="K12" s="153"/>
      <c r="L12" s="153"/>
      <c r="M12" s="153"/>
      <c r="N12" s="153"/>
      <c r="O12" s="153"/>
      <c r="P12" s="153"/>
      <c r="Q12" s="153"/>
    </row>
    <row r="13" spans="1:19" ht="107.25" customHeight="1">
      <c r="A13" s="14" t="s">
        <v>0</v>
      </c>
      <c r="B13" s="14" t="s">
        <v>1</v>
      </c>
      <c r="C13" s="14" t="s">
        <v>2</v>
      </c>
      <c r="D13" s="14" t="s">
        <v>256</v>
      </c>
      <c r="E13" s="14" t="s">
        <v>256</v>
      </c>
      <c r="F13" s="1" t="s">
        <v>4</v>
      </c>
      <c r="G13" s="7" t="s">
        <v>5</v>
      </c>
      <c r="H13" s="14" t="s">
        <v>6</v>
      </c>
      <c r="I13" s="14" t="s">
        <v>204</v>
      </c>
      <c r="J13" s="14" t="s">
        <v>7</v>
      </c>
      <c r="K13" s="14" t="s">
        <v>8</v>
      </c>
      <c r="L13" s="14" t="s">
        <v>9</v>
      </c>
      <c r="M13" s="14" t="s">
        <v>10</v>
      </c>
      <c r="N13" s="14" t="s">
        <v>11</v>
      </c>
      <c r="O13" s="14" t="s">
        <v>268</v>
      </c>
      <c r="P13" s="14" t="s">
        <v>267</v>
      </c>
      <c r="Q13" s="1" t="s">
        <v>279</v>
      </c>
    </row>
    <row r="14" spans="1:19" ht="48" customHeight="1">
      <c r="A14" s="141" t="s">
        <v>59</v>
      </c>
      <c r="B14" s="142"/>
      <c r="C14" s="142"/>
      <c r="D14" s="142"/>
      <c r="E14" s="142"/>
      <c r="F14" s="142"/>
      <c r="G14" s="142"/>
      <c r="H14" s="142"/>
      <c r="I14" s="142"/>
      <c r="J14" s="142"/>
      <c r="K14" s="142"/>
      <c r="L14" s="142"/>
      <c r="M14" s="142"/>
      <c r="N14" s="142"/>
      <c r="O14" s="142"/>
      <c r="P14" s="142"/>
      <c r="Q14" s="143"/>
    </row>
    <row r="15" spans="1:19" ht="21.75" customHeight="1">
      <c r="A15" s="11"/>
      <c r="B15" s="140" t="s">
        <v>13</v>
      </c>
      <c r="C15" s="140"/>
      <c r="D15" s="140"/>
      <c r="E15" s="140"/>
      <c r="F15" s="140"/>
      <c r="G15" s="140"/>
      <c r="H15" s="140"/>
      <c r="I15" s="140"/>
      <c r="J15" s="140"/>
      <c r="K15" s="140"/>
      <c r="L15" s="140"/>
      <c r="M15" s="140"/>
      <c r="N15" s="140"/>
      <c r="O15" s="140"/>
      <c r="P15" s="140"/>
      <c r="Q15" s="140"/>
    </row>
    <row r="16" spans="1:19" ht="50.25" customHeight="1">
      <c r="A16" s="20">
        <v>1</v>
      </c>
      <c r="B16" s="83" t="s">
        <v>60</v>
      </c>
      <c r="C16" s="48" t="s">
        <v>14</v>
      </c>
      <c r="D16" s="48" t="s">
        <v>280</v>
      </c>
      <c r="E16" s="48" t="s">
        <v>252</v>
      </c>
      <c r="F16" s="43" t="s">
        <v>62</v>
      </c>
      <c r="G16" s="44">
        <v>93.3</v>
      </c>
      <c r="H16" s="44">
        <v>93.3</v>
      </c>
      <c r="I16" s="48" t="s">
        <v>63</v>
      </c>
      <c r="J16" s="43">
        <v>81.86</v>
      </c>
      <c r="K16" s="43">
        <v>5.72</v>
      </c>
      <c r="L16" s="44">
        <v>2.86</v>
      </c>
      <c r="M16" s="44">
        <v>11.44</v>
      </c>
      <c r="N16" s="44">
        <v>0</v>
      </c>
      <c r="O16" s="44">
        <f>J16+M16</f>
        <v>93.3</v>
      </c>
      <c r="P16" s="44">
        <f>H16-O16</f>
        <v>0</v>
      </c>
      <c r="Q16" s="48" t="s">
        <v>18</v>
      </c>
      <c r="S16" s="9"/>
    </row>
    <row r="17" spans="1:19" ht="39">
      <c r="A17" s="20">
        <v>2</v>
      </c>
      <c r="B17" s="83" t="s">
        <v>64</v>
      </c>
      <c r="C17" s="48" t="s">
        <v>65</v>
      </c>
      <c r="D17" s="48" t="s">
        <v>281</v>
      </c>
      <c r="E17" s="48" t="s">
        <v>257</v>
      </c>
      <c r="F17" s="43" t="s">
        <v>67</v>
      </c>
      <c r="G17" s="43">
        <v>86.16</v>
      </c>
      <c r="H17" s="43">
        <v>86.16</v>
      </c>
      <c r="I17" s="48" t="s">
        <v>68</v>
      </c>
      <c r="J17" s="43">
        <v>77.83</v>
      </c>
      <c r="K17" s="43">
        <v>4.17</v>
      </c>
      <c r="L17" s="44">
        <v>0</v>
      </c>
      <c r="M17" s="44">
        <v>8.33</v>
      </c>
      <c r="N17" s="44">
        <v>0</v>
      </c>
      <c r="O17" s="44">
        <f t="shared" ref="O17:O35" si="0">J17+M17</f>
        <v>86.16</v>
      </c>
      <c r="P17" s="44">
        <f t="shared" ref="P17:P35" si="1">H17-O17</f>
        <v>0</v>
      </c>
      <c r="Q17" s="48" t="s">
        <v>18</v>
      </c>
      <c r="S17" s="9"/>
    </row>
    <row r="18" spans="1:19" ht="39">
      <c r="A18" s="20">
        <v>3</v>
      </c>
      <c r="B18" s="83" t="s">
        <v>69</v>
      </c>
      <c r="C18" s="48" t="s">
        <v>14</v>
      </c>
      <c r="D18" s="48" t="s">
        <v>280</v>
      </c>
      <c r="E18" s="48" t="s">
        <v>252</v>
      </c>
      <c r="F18" s="43" t="s">
        <v>26</v>
      </c>
      <c r="G18" s="44">
        <v>99.9</v>
      </c>
      <c r="H18" s="44">
        <v>99.9</v>
      </c>
      <c r="I18" s="48" t="s">
        <v>71</v>
      </c>
      <c r="J18" s="43">
        <v>39.06</v>
      </c>
      <c r="K18" s="43">
        <v>30.42</v>
      </c>
      <c r="L18" s="44">
        <v>0</v>
      </c>
      <c r="M18" s="44">
        <v>30.42</v>
      </c>
      <c r="N18" s="43">
        <v>30.42</v>
      </c>
      <c r="O18" s="44">
        <f t="shared" si="0"/>
        <v>69.48</v>
      </c>
      <c r="P18" s="44">
        <f t="shared" si="1"/>
        <v>30.42</v>
      </c>
      <c r="Q18" s="48" t="s">
        <v>51</v>
      </c>
      <c r="S18" s="9"/>
    </row>
    <row r="19" spans="1:19" ht="39">
      <c r="A19" s="20">
        <v>4</v>
      </c>
      <c r="B19" s="83" t="s">
        <v>72</v>
      </c>
      <c r="C19" s="48" t="s">
        <v>73</v>
      </c>
      <c r="D19" s="48" t="s">
        <v>280</v>
      </c>
      <c r="E19" s="48" t="s">
        <v>252</v>
      </c>
      <c r="F19" s="43" t="s">
        <v>26</v>
      </c>
      <c r="G19" s="43">
        <v>11.09</v>
      </c>
      <c r="H19" s="43">
        <v>11.09</v>
      </c>
      <c r="I19" s="48" t="s">
        <v>74</v>
      </c>
      <c r="J19" s="43">
        <v>3.41</v>
      </c>
      <c r="K19" s="43">
        <v>2.79</v>
      </c>
      <c r="L19" s="44">
        <v>0</v>
      </c>
      <c r="M19" s="44">
        <v>7.68</v>
      </c>
      <c r="N19" s="44">
        <v>0</v>
      </c>
      <c r="O19" s="44">
        <f t="shared" si="0"/>
        <v>11.09</v>
      </c>
      <c r="P19" s="44">
        <f t="shared" si="1"/>
        <v>0</v>
      </c>
      <c r="Q19" s="48" t="s">
        <v>18</v>
      </c>
    </row>
    <row r="20" spans="1:19" ht="39">
      <c r="A20" s="20">
        <v>5</v>
      </c>
      <c r="B20" s="83" t="s">
        <v>75</v>
      </c>
      <c r="C20" s="48" t="s">
        <v>76</v>
      </c>
      <c r="D20" s="48" t="s">
        <v>258</v>
      </c>
      <c r="E20" s="48" t="s">
        <v>258</v>
      </c>
      <c r="F20" s="43" t="s">
        <v>26</v>
      </c>
      <c r="G20" s="44">
        <v>16</v>
      </c>
      <c r="H20" s="44">
        <v>16</v>
      </c>
      <c r="I20" s="48" t="s">
        <v>77</v>
      </c>
      <c r="J20" s="43">
        <v>8.8800000000000008</v>
      </c>
      <c r="K20" s="43">
        <v>3.56</v>
      </c>
      <c r="L20" s="44">
        <v>0</v>
      </c>
      <c r="M20" s="44">
        <v>7.12</v>
      </c>
      <c r="N20" s="44">
        <v>0</v>
      </c>
      <c r="O20" s="44">
        <f t="shared" si="0"/>
        <v>16</v>
      </c>
      <c r="P20" s="44">
        <f t="shared" si="1"/>
        <v>0</v>
      </c>
      <c r="Q20" s="48" t="s">
        <v>18</v>
      </c>
    </row>
    <row r="21" spans="1:19" ht="39">
      <c r="A21" s="20">
        <v>6</v>
      </c>
      <c r="B21" s="83" t="s">
        <v>78</v>
      </c>
      <c r="C21" s="48" t="s">
        <v>29</v>
      </c>
      <c r="D21" s="48" t="s">
        <v>282</v>
      </c>
      <c r="E21" s="48" t="s">
        <v>259</v>
      </c>
      <c r="F21" s="43" t="s">
        <v>79</v>
      </c>
      <c r="G21" s="43">
        <v>33.06</v>
      </c>
      <c r="H21" s="44">
        <v>67</v>
      </c>
      <c r="I21" s="48" t="s">
        <v>80</v>
      </c>
      <c r="J21" s="43">
        <v>42.87</v>
      </c>
      <c r="K21" s="44">
        <v>10</v>
      </c>
      <c r="L21" s="44">
        <v>0</v>
      </c>
      <c r="M21" s="44">
        <v>9</v>
      </c>
      <c r="N21" s="43">
        <v>15.13</v>
      </c>
      <c r="O21" s="44">
        <f t="shared" si="0"/>
        <v>51.87</v>
      </c>
      <c r="P21" s="44">
        <f t="shared" si="1"/>
        <v>15.130000000000003</v>
      </c>
      <c r="Q21" s="48" t="s">
        <v>18</v>
      </c>
    </row>
    <row r="22" spans="1:19" ht="39">
      <c r="A22" s="20">
        <v>7</v>
      </c>
      <c r="B22" s="83" t="s">
        <v>81</v>
      </c>
      <c r="C22" s="48" t="s">
        <v>29</v>
      </c>
      <c r="D22" s="48" t="s">
        <v>282</v>
      </c>
      <c r="E22" s="48" t="s">
        <v>259</v>
      </c>
      <c r="F22" s="43" t="s">
        <v>82</v>
      </c>
      <c r="G22" s="43">
        <v>66.97</v>
      </c>
      <c r="H22" s="43">
        <v>66.97</v>
      </c>
      <c r="I22" s="48" t="s">
        <v>83</v>
      </c>
      <c r="J22" s="43">
        <v>56.06</v>
      </c>
      <c r="K22" s="43">
        <v>5.46</v>
      </c>
      <c r="L22" s="44">
        <v>0</v>
      </c>
      <c r="M22" s="44">
        <v>0</v>
      </c>
      <c r="N22" s="43">
        <v>5.46</v>
      </c>
      <c r="O22" s="44">
        <f t="shared" si="0"/>
        <v>56.06</v>
      </c>
      <c r="P22" s="44">
        <f t="shared" si="1"/>
        <v>10.909999999999997</v>
      </c>
      <c r="Q22" s="48" t="s">
        <v>18</v>
      </c>
    </row>
    <row r="23" spans="1:19" ht="39">
      <c r="A23" s="20">
        <v>8</v>
      </c>
      <c r="B23" s="83" t="s">
        <v>84</v>
      </c>
      <c r="C23" s="48" t="s">
        <v>43</v>
      </c>
      <c r="D23" s="48" t="s">
        <v>282</v>
      </c>
      <c r="E23" s="48" t="s">
        <v>259</v>
      </c>
      <c r="F23" s="43" t="s">
        <v>82</v>
      </c>
      <c r="G23" s="43">
        <v>66.97</v>
      </c>
      <c r="H23" s="43">
        <v>66.97</v>
      </c>
      <c r="I23" s="48" t="s">
        <v>86</v>
      </c>
      <c r="J23" s="43">
        <v>64.319999999999993</v>
      </c>
      <c r="K23" s="44">
        <v>1.3</v>
      </c>
      <c r="L23" s="44">
        <v>0</v>
      </c>
      <c r="M23" s="44">
        <v>0</v>
      </c>
      <c r="N23" s="43">
        <v>1.35</v>
      </c>
      <c r="O23" s="44">
        <f t="shared" si="0"/>
        <v>64.319999999999993</v>
      </c>
      <c r="P23" s="44">
        <f t="shared" si="1"/>
        <v>2.6500000000000057</v>
      </c>
      <c r="Q23" s="48" t="s">
        <v>18</v>
      </c>
    </row>
    <row r="24" spans="1:19" ht="39">
      <c r="A24" s="20">
        <v>9</v>
      </c>
      <c r="B24" s="83" t="s">
        <v>87</v>
      </c>
      <c r="C24" s="48" t="s">
        <v>43</v>
      </c>
      <c r="D24" s="48" t="s">
        <v>282</v>
      </c>
      <c r="E24" s="48" t="s">
        <v>259</v>
      </c>
      <c r="F24" s="43" t="s">
        <v>82</v>
      </c>
      <c r="G24" s="43">
        <v>67.319999999999993</v>
      </c>
      <c r="H24" s="43">
        <v>67.319999999999993</v>
      </c>
      <c r="I24" s="48" t="s">
        <v>89</v>
      </c>
      <c r="J24" s="43">
        <v>36.19</v>
      </c>
      <c r="K24" s="43">
        <v>15.57</v>
      </c>
      <c r="L24" s="44">
        <v>0</v>
      </c>
      <c r="M24" s="44">
        <v>10</v>
      </c>
      <c r="N24" s="43">
        <v>15.56</v>
      </c>
      <c r="O24" s="44">
        <f t="shared" si="0"/>
        <v>46.19</v>
      </c>
      <c r="P24" s="44">
        <f t="shared" si="1"/>
        <v>21.129999999999995</v>
      </c>
      <c r="Q24" s="48" t="s">
        <v>160</v>
      </c>
    </row>
    <row r="25" spans="1:19" ht="39">
      <c r="A25" s="20">
        <v>10</v>
      </c>
      <c r="B25" s="83" t="s">
        <v>270</v>
      </c>
      <c r="C25" s="48" t="s">
        <v>43</v>
      </c>
      <c r="D25" s="48" t="s">
        <v>282</v>
      </c>
      <c r="E25" s="48" t="s">
        <v>259</v>
      </c>
      <c r="F25" s="43" t="s">
        <v>82</v>
      </c>
      <c r="G25" s="43">
        <v>93.81</v>
      </c>
      <c r="H25" s="43">
        <v>93.81</v>
      </c>
      <c r="I25" s="48" t="s">
        <v>91</v>
      </c>
      <c r="J25" s="43">
        <v>87.29</v>
      </c>
      <c r="K25" s="43">
        <v>3.26</v>
      </c>
      <c r="L25" s="44">
        <v>0</v>
      </c>
      <c r="M25" s="44">
        <v>3.26</v>
      </c>
      <c r="N25" s="43">
        <f>G25-J25-M25</f>
        <v>3.2599999999999962</v>
      </c>
      <c r="O25" s="44">
        <f t="shared" si="0"/>
        <v>90.550000000000011</v>
      </c>
      <c r="P25" s="44">
        <f t="shared" si="1"/>
        <v>3.2599999999999909</v>
      </c>
      <c r="Q25" s="48" t="s">
        <v>161</v>
      </c>
    </row>
    <row r="26" spans="1:19" ht="39">
      <c r="A26" s="20">
        <v>11</v>
      </c>
      <c r="B26" s="83" t="s">
        <v>92</v>
      </c>
      <c r="C26" s="48" t="s">
        <v>93</v>
      </c>
      <c r="D26" s="48" t="s">
        <v>282</v>
      </c>
      <c r="E26" s="48" t="s">
        <v>259</v>
      </c>
      <c r="F26" s="43" t="s">
        <v>79</v>
      </c>
      <c r="G26" s="43">
        <v>97.64</v>
      </c>
      <c r="H26" s="43">
        <v>97.64</v>
      </c>
      <c r="I26" s="48" t="s">
        <v>94</v>
      </c>
      <c r="J26" s="43">
        <v>95.99</v>
      </c>
      <c r="K26" s="43">
        <v>1.65</v>
      </c>
      <c r="L26" s="44">
        <v>0</v>
      </c>
      <c r="M26" s="44">
        <v>1.65</v>
      </c>
      <c r="N26" s="44">
        <v>0</v>
      </c>
      <c r="O26" s="44">
        <f t="shared" si="0"/>
        <v>97.64</v>
      </c>
      <c r="P26" s="44">
        <f t="shared" si="1"/>
        <v>0</v>
      </c>
      <c r="Q26" s="48" t="s">
        <v>18</v>
      </c>
    </row>
    <row r="27" spans="1:19" ht="39">
      <c r="A27" s="20">
        <v>12</v>
      </c>
      <c r="B27" s="83" t="s">
        <v>95</v>
      </c>
      <c r="C27" s="48" t="s">
        <v>96</v>
      </c>
      <c r="D27" s="48" t="s">
        <v>282</v>
      </c>
      <c r="E27" s="48" t="s">
        <v>259</v>
      </c>
      <c r="F27" s="43" t="s">
        <v>79</v>
      </c>
      <c r="G27" s="43">
        <v>57.62</v>
      </c>
      <c r="H27" s="43">
        <v>57.62</v>
      </c>
      <c r="I27" s="48" t="s">
        <v>97</v>
      </c>
      <c r="J27" s="43">
        <v>41.74</v>
      </c>
      <c r="K27" s="43">
        <v>7.94</v>
      </c>
      <c r="L27" s="44">
        <v>0</v>
      </c>
      <c r="M27" s="44">
        <v>0</v>
      </c>
      <c r="N27" s="43">
        <v>7.94</v>
      </c>
      <c r="O27" s="44">
        <f t="shared" si="0"/>
        <v>41.74</v>
      </c>
      <c r="P27" s="44">
        <f t="shared" si="1"/>
        <v>15.879999999999995</v>
      </c>
      <c r="Q27" s="48" t="s">
        <v>162</v>
      </c>
    </row>
    <row r="28" spans="1:19" ht="39">
      <c r="A28" s="20">
        <v>13</v>
      </c>
      <c r="B28" s="83" t="s">
        <v>98</v>
      </c>
      <c r="C28" s="48" t="s">
        <v>99</v>
      </c>
      <c r="D28" s="48" t="s">
        <v>282</v>
      </c>
      <c r="E28" s="48" t="s">
        <v>259</v>
      </c>
      <c r="F28" s="43" t="s">
        <v>82</v>
      </c>
      <c r="G28" s="43">
        <v>66.97</v>
      </c>
      <c r="H28" s="43">
        <v>66.97</v>
      </c>
      <c r="I28" s="48" t="s">
        <v>101</v>
      </c>
      <c r="J28" s="43">
        <v>26.68</v>
      </c>
      <c r="K28" s="43">
        <v>20.149999999999999</v>
      </c>
      <c r="L28" s="44">
        <v>0</v>
      </c>
      <c r="M28" s="44">
        <v>10</v>
      </c>
      <c r="N28" s="43">
        <v>30.29</v>
      </c>
      <c r="O28" s="44">
        <f t="shared" si="0"/>
        <v>36.68</v>
      </c>
      <c r="P28" s="44">
        <f t="shared" si="1"/>
        <v>30.29</v>
      </c>
      <c r="Q28" s="48" t="s">
        <v>51</v>
      </c>
    </row>
    <row r="29" spans="1:19" ht="57" customHeight="1">
      <c r="A29" s="20">
        <v>14</v>
      </c>
      <c r="B29" s="83" t="s">
        <v>102</v>
      </c>
      <c r="C29" s="48" t="s">
        <v>73</v>
      </c>
      <c r="D29" s="48" t="s">
        <v>282</v>
      </c>
      <c r="E29" s="48" t="s">
        <v>259</v>
      </c>
      <c r="F29" s="43" t="s">
        <v>82</v>
      </c>
      <c r="G29" s="43">
        <v>69.05</v>
      </c>
      <c r="H29" s="43">
        <v>69.05</v>
      </c>
      <c r="I29" s="48" t="s">
        <v>103</v>
      </c>
      <c r="J29" s="43">
        <v>49.59</v>
      </c>
      <c r="K29" s="44">
        <v>9.7100000000000009</v>
      </c>
      <c r="L29" s="44">
        <v>0</v>
      </c>
      <c r="M29" s="44">
        <v>0</v>
      </c>
      <c r="N29" s="43">
        <v>9.73</v>
      </c>
      <c r="O29" s="44">
        <f t="shared" si="0"/>
        <v>49.59</v>
      </c>
      <c r="P29" s="44">
        <f t="shared" si="1"/>
        <v>19.459999999999994</v>
      </c>
      <c r="Q29" s="48" t="s">
        <v>247</v>
      </c>
    </row>
    <row r="30" spans="1:19" ht="39">
      <c r="A30" s="20">
        <v>15</v>
      </c>
      <c r="B30" s="83" t="s">
        <v>104</v>
      </c>
      <c r="C30" s="48" t="s">
        <v>14</v>
      </c>
      <c r="D30" s="48" t="s">
        <v>280</v>
      </c>
      <c r="E30" s="48" t="s">
        <v>252</v>
      </c>
      <c r="F30" s="43" t="s">
        <v>31</v>
      </c>
      <c r="G30" s="44">
        <v>6.1</v>
      </c>
      <c r="H30" s="44">
        <v>6.1</v>
      </c>
      <c r="I30" s="48" t="s">
        <v>105</v>
      </c>
      <c r="J30" s="43">
        <v>2.66</v>
      </c>
      <c r="K30" s="43">
        <v>3.21</v>
      </c>
      <c r="L30" s="44">
        <v>0</v>
      </c>
      <c r="M30" s="44">
        <v>3.44</v>
      </c>
      <c r="N30" s="44">
        <v>0</v>
      </c>
      <c r="O30" s="44">
        <f t="shared" si="0"/>
        <v>6.1</v>
      </c>
      <c r="P30" s="44">
        <f t="shared" si="1"/>
        <v>0</v>
      </c>
      <c r="Q30" s="48" t="s">
        <v>169</v>
      </c>
    </row>
    <row r="31" spans="1:19" ht="39">
      <c r="A31" s="20">
        <v>16</v>
      </c>
      <c r="B31" s="83" t="s">
        <v>106</v>
      </c>
      <c r="C31" s="48" t="s">
        <v>107</v>
      </c>
      <c r="D31" s="48" t="s">
        <v>280</v>
      </c>
      <c r="E31" s="48" t="s">
        <v>252</v>
      </c>
      <c r="F31" s="43" t="s">
        <v>31</v>
      </c>
      <c r="G31" s="44">
        <v>15</v>
      </c>
      <c r="H31" s="44">
        <v>15</v>
      </c>
      <c r="I31" s="48" t="s">
        <v>109</v>
      </c>
      <c r="J31" s="44">
        <v>4</v>
      </c>
      <c r="K31" s="44">
        <v>5.5</v>
      </c>
      <c r="L31" s="44">
        <v>0</v>
      </c>
      <c r="M31" s="44">
        <v>11</v>
      </c>
      <c r="N31" s="44">
        <f>G31-J31-M31</f>
        <v>0</v>
      </c>
      <c r="O31" s="44">
        <f t="shared" si="0"/>
        <v>15</v>
      </c>
      <c r="P31" s="44">
        <f t="shared" si="1"/>
        <v>0</v>
      </c>
      <c r="Q31" s="48" t="s">
        <v>169</v>
      </c>
    </row>
    <row r="32" spans="1:19" ht="39">
      <c r="A32" s="20">
        <v>17</v>
      </c>
      <c r="B32" s="83" t="s">
        <v>110</v>
      </c>
      <c r="C32" s="48" t="s">
        <v>65</v>
      </c>
      <c r="D32" s="48" t="s">
        <v>258</v>
      </c>
      <c r="E32" s="48" t="s">
        <v>258</v>
      </c>
      <c r="F32" s="43" t="s">
        <v>31</v>
      </c>
      <c r="G32" s="43">
        <v>6.71</v>
      </c>
      <c r="H32" s="43">
        <v>6.71</v>
      </c>
      <c r="I32" s="48" t="s">
        <v>111</v>
      </c>
      <c r="J32" s="44">
        <v>0</v>
      </c>
      <c r="K32" s="44">
        <v>4.5</v>
      </c>
      <c r="L32" s="44">
        <v>0</v>
      </c>
      <c r="M32" s="44">
        <v>6.71</v>
      </c>
      <c r="N32" s="44">
        <f>G32-J32-M32</f>
        <v>0</v>
      </c>
      <c r="O32" s="44">
        <f t="shared" si="0"/>
        <v>6.71</v>
      </c>
      <c r="P32" s="44">
        <f t="shared" si="1"/>
        <v>0</v>
      </c>
      <c r="Q32" s="48" t="s">
        <v>171</v>
      </c>
    </row>
    <row r="33" spans="1:17" ht="39">
      <c r="A33" s="20">
        <v>18</v>
      </c>
      <c r="B33" s="83" t="s">
        <v>112</v>
      </c>
      <c r="C33" s="48" t="s">
        <v>14</v>
      </c>
      <c r="D33" s="48" t="s">
        <v>253</v>
      </c>
      <c r="E33" s="48" t="s">
        <v>253</v>
      </c>
      <c r="F33" s="43" t="s">
        <v>31</v>
      </c>
      <c r="G33" s="43">
        <v>14.51</v>
      </c>
      <c r="H33" s="43">
        <v>14.51</v>
      </c>
      <c r="I33" s="48" t="s">
        <v>113</v>
      </c>
      <c r="J33" s="44">
        <v>0</v>
      </c>
      <c r="K33" s="44">
        <v>12</v>
      </c>
      <c r="L33" s="44">
        <v>0</v>
      </c>
      <c r="M33" s="44">
        <v>12</v>
      </c>
      <c r="N33" s="43">
        <v>2.5099999999999998</v>
      </c>
      <c r="O33" s="44">
        <f t="shared" si="0"/>
        <v>12</v>
      </c>
      <c r="P33" s="44">
        <f t="shared" si="1"/>
        <v>2.5099999999999998</v>
      </c>
      <c r="Q33" s="48" t="s">
        <v>161</v>
      </c>
    </row>
    <row r="34" spans="1:17" ht="39">
      <c r="A34" s="20">
        <v>19</v>
      </c>
      <c r="B34" s="83" t="s">
        <v>114</v>
      </c>
      <c r="C34" s="48" t="s">
        <v>73</v>
      </c>
      <c r="D34" s="48" t="s">
        <v>282</v>
      </c>
      <c r="E34" s="48" t="s">
        <v>259</v>
      </c>
      <c r="F34" s="43" t="s">
        <v>79</v>
      </c>
      <c r="G34" s="43">
        <v>36.17</v>
      </c>
      <c r="H34" s="43">
        <v>36.17</v>
      </c>
      <c r="I34" s="48" t="s">
        <v>116</v>
      </c>
      <c r="J34" s="43">
        <v>29.99</v>
      </c>
      <c r="K34" s="43">
        <v>3.09</v>
      </c>
      <c r="L34" s="44">
        <v>0</v>
      </c>
      <c r="M34" s="44">
        <v>0</v>
      </c>
      <c r="N34" s="43">
        <v>3.09</v>
      </c>
      <c r="O34" s="44">
        <f t="shared" si="0"/>
        <v>29.99</v>
      </c>
      <c r="P34" s="44">
        <f t="shared" si="1"/>
        <v>6.1800000000000033</v>
      </c>
      <c r="Q34" s="48" t="s">
        <v>161</v>
      </c>
    </row>
    <row r="35" spans="1:17" ht="29.25" customHeight="1">
      <c r="A35" s="11"/>
      <c r="B35" s="54" t="s">
        <v>229</v>
      </c>
      <c r="C35" s="55"/>
      <c r="D35" s="55"/>
      <c r="E35" s="55"/>
      <c r="F35" s="56"/>
      <c r="G35" s="75">
        <f>SUM(G16:G34)</f>
        <v>1004.3499999999999</v>
      </c>
      <c r="H35" s="75">
        <f t="shared" ref="H35:N35" si="2">SUM(H16:H34)</f>
        <v>1038.29</v>
      </c>
      <c r="I35" s="75">
        <f t="shared" si="2"/>
        <v>0</v>
      </c>
      <c r="J35" s="75">
        <f t="shared" si="2"/>
        <v>748.42</v>
      </c>
      <c r="K35" s="75">
        <f t="shared" si="2"/>
        <v>150.00000000000003</v>
      </c>
      <c r="L35" s="75">
        <f t="shared" si="2"/>
        <v>2.86</v>
      </c>
      <c r="M35" s="75">
        <f t="shared" si="2"/>
        <v>132.05000000000001</v>
      </c>
      <c r="N35" s="75">
        <f t="shared" si="2"/>
        <v>124.74000000000001</v>
      </c>
      <c r="O35" s="44">
        <f t="shared" si="0"/>
        <v>880.47</v>
      </c>
      <c r="P35" s="44">
        <f t="shared" si="1"/>
        <v>157.81999999999994</v>
      </c>
      <c r="Q35" s="59"/>
    </row>
    <row r="36" spans="1:17" ht="29.25" customHeight="1">
      <c r="A36" s="144" t="s">
        <v>38</v>
      </c>
      <c r="B36" s="145"/>
      <c r="C36" s="145"/>
      <c r="D36" s="145"/>
      <c r="E36" s="145"/>
      <c r="F36" s="145"/>
      <c r="G36" s="145"/>
      <c r="H36" s="145"/>
      <c r="I36" s="145"/>
      <c r="J36" s="145"/>
      <c r="K36" s="145"/>
      <c r="L36" s="145"/>
      <c r="M36" s="145"/>
      <c r="N36" s="145"/>
      <c r="O36" s="145"/>
      <c r="P36" s="145"/>
      <c r="Q36" s="146"/>
    </row>
    <row r="37" spans="1:17" ht="45">
      <c r="A37" s="11">
        <v>1</v>
      </c>
      <c r="B37" s="83" t="s">
        <v>117</v>
      </c>
      <c r="C37" s="3" t="s">
        <v>99</v>
      </c>
      <c r="D37" s="14" t="s">
        <v>283</v>
      </c>
      <c r="E37" s="25" t="s">
        <v>257</v>
      </c>
      <c r="F37" s="4" t="s">
        <v>40</v>
      </c>
      <c r="G37" s="98">
        <v>31.57</v>
      </c>
      <c r="H37" s="98">
        <v>31.57</v>
      </c>
      <c r="I37" s="33" t="s">
        <v>118</v>
      </c>
      <c r="J37" s="15">
        <v>0</v>
      </c>
      <c r="K37" s="15">
        <v>0</v>
      </c>
      <c r="L37" s="15">
        <v>0</v>
      </c>
      <c r="M37" s="45">
        <v>20</v>
      </c>
      <c r="N37" s="45">
        <v>11.57</v>
      </c>
      <c r="O37" s="45"/>
      <c r="P37" s="45"/>
      <c r="Q37" s="46" t="s">
        <v>183</v>
      </c>
    </row>
    <row r="38" spans="1:17" ht="39">
      <c r="A38" s="11">
        <v>2</v>
      </c>
      <c r="B38" s="83" t="s">
        <v>119</v>
      </c>
      <c r="C38" s="3" t="s">
        <v>19</v>
      </c>
      <c r="D38" s="14" t="s">
        <v>280</v>
      </c>
      <c r="E38" s="14" t="s">
        <v>252</v>
      </c>
      <c r="F38" s="4" t="s">
        <v>40</v>
      </c>
      <c r="G38" s="98">
        <v>82.58</v>
      </c>
      <c r="H38" s="98">
        <v>82.58</v>
      </c>
      <c r="I38" s="33" t="s">
        <v>120</v>
      </c>
      <c r="J38" s="15">
        <v>0</v>
      </c>
      <c r="K38" s="15">
        <v>0</v>
      </c>
      <c r="L38" s="15">
        <v>0</v>
      </c>
      <c r="M38" s="45">
        <v>82.58</v>
      </c>
      <c r="N38" s="45">
        <v>0</v>
      </c>
      <c r="O38" s="45"/>
      <c r="P38" s="45"/>
      <c r="Q38" s="46" t="s">
        <v>183</v>
      </c>
    </row>
    <row r="39" spans="1:17" ht="64.5" customHeight="1">
      <c r="A39" s="11">
        <v>3</v>
      </c>
      <c r="B39" s="83" t="s">
        <v>275</v>
      </c>
      <c r="C39" s="3" t="s">
        <v>19</v>
      </c>
      <c r="D39" s="14" t="s">
        <v>283</v>
      </c>
      <c r="E39" s="14"/>
      <c r="F39" s="4" t="s">
        <v>40</v>
      </c>
      <c r="G39" s="16">
        <v>136</v>
      </c>
      <c r="H39" s="16">
        <v>136</v>
      </c>
      <c r="I39" s="16" t="s">
        <v>205</v>
      </c>
      <c r="J39" s="16">
        <v>0</v>
      </c>
      <c r="K39" s="16">
        <v>0</v>
      </c>
      <c r="L39" s="16">
        <v>0</v>
      </c>
      <c r="M39" s="16">
        <v>136</v>
      </c>
      <c r="N39" s="16">
        <v>0</v>
      </c>
      <c r="O39" s="16"/>
      <c r="P39" s="16"/>
      <c r="Q39" s="16" t="s">
        <v>272</v>
      </c>
    </row>
    <row r="40" spans="1:17" ht="42.75" customHeight="1">
      <c r="A40" s="11"/>
      <c r="B40" s="54" t="s">
        <v>230</v>
      </c>
      <c r="C40" s="55"/>
      <c r="D40" s="55"/>
      <c r="E40" s="55"/>
      <c r="F40" s="56"/>
      <c r="G40" s="60">
        <f>SUM(G37:G39)</f>
        <v>250.15</v>
      </c>
      <c r="H40" s="60">
        <f t="shared" ref="H40:N40" si="3">SUM(H37:H39)</f>
        <v>250.15</v>
      </c>
      <c r="I40" s="60">
        <f t="shared" si="3"/>
        <v>0</v>
      </c>
      <c r="J40" s="60">
        <f t="shared" si="3"/>
        <v>0</v>
      </c>
      <c r="K40" s="60">
        <f t="shared" si="3"/>
        <v>0</v>
      </c>
      <c r="L40" s="60">
        <f t="shared" si="3"/>
        <v>0</v>
      </c>
      <c r="M40" s="60">
        <f t="shared" si="3"/>
        <v>238.57999999999998</v>
      </c>
      <c r="N40" s="60">
        <f t="shared" si="3"/>
        <v>11.57</v>
      </c>
      <c r="O40" s="58"/>
      <c r="P40" s="58"/>
      <c r="Q40" s="11"/>
    </row>
    <row r="41" spans="1:17" ht="33.75" customHeight="1">
      <c r="A41" s="147" t="s">
        <v>45</v>
      </c>
      <c r="B41" s="148"/>
      <c r="C41" s="148"/>
      <c r="D41" s="148"/>
      <c r="E41" s="148"/>
      <c r="F41" s="148"/>
      <c r="G41" s="148"/>
      <c r="H41" s="148"/>
      <c r="I41" s="148"/>
      <c r="J41" s="148"/>
      <c r="K41" s="148"/>
      <c r="L41" s="148"/>
      <c r="M41" s="148"/>
      <c r="N41" s="148"/>
      <c r="O41" s="148"/>
      <c r="P41" s="148"/>
      <c r="Q41" s="149"/>
    </row>
    <row r="42" spans="1:17" ht="45" customHeight="1">
      <c r="A42" s="11">
        <v>1</v>
      </c>
      <c r="B42" s="83" t="s">
        <v>121</v>
      </c>
      <c r="C42" s="96" t="s">
        <v>73</v>
      </c>
      <c r="D42" s="96" t="s">
        <v>280</v>
      </c>
      <c r="E42" s="96" t="s">
        <v>252</v>
      </c>
      <c r="F42" s="26" t="s">
        <v>26</v>
      </c>
      <c r="G42" s="98">
        <v>9.06</v>
      </c>
      <c r="H42" s="98">
        <v>9.06</v>
      </c>
      <c r="I42" s="33" t="s">
        <v>123</v>
      </c>
      <c r="J42" s="98">
        <v>4.53</v>
      </c>
      <c r="K42" s="98">
        <v>4.53</v>
      </c>
      <c r="L42" s="16">
        <v>0</v>
      </c>
      <c r="M42" s="28">
        <v>4.53</v>
      </c>
      <c r="N42" s="36">
        <v>0</v>
      </c>
      <c r="O42" s="36">
        <f>J42+M42</f>
        <v>9.06</v>
      </c>
      <c r="P42" s="36">
        <f>H42-O42</f>
        <v>0</v>
      </c>
      <c r="Q42" s="33" t="s">
        <v>18</v>
      </c>
    </row>
    <row r="43" spans="1:17" ht="58.5" customHeight="1">
      <c r="A43" s="11">
        <v>2</v>
      </c>
      <c r="B43" s="83" t="s">
        <v>124</v>
      </c>
      <c r="C43" s="96" t="s">
        <v>43</v>
      </c>
      <c r="D43" s="96" t="s">
        <v>280</v>
      </c>
      <c r="E43" s="96" t="s">
        <v>252</v>
      </c>
      <c r="F43" s="26" t="s">
        <v>26</v>
      </c>
      <c r="G43" s="98">
        <v>3.19</v>
      </c>
      <c r="H43" s="98">
        <v>3.19</v>
      </c>
      <c r="I43" s="33" t="s">
        <v>126</v>
      </c>
      <c r="J43" s="98">
        <v>2.34</v>
      </c>
      <c r="K43" s="16">
        <v>0.85</v>
      </c>
      <c r="L43" s="34">
        <v>0</v>
      </c>
      <c r="M43" s="28">
        <v>0.85</v>
      </c>
      <c r="N43" s="36">
        <v>0</v>
      </c>
      <c r="O43" s="36">
        <f t="shared" ref="O43:O62" si="4">J43+M43</f>
        <v>3.19</v>
      </c>
      <c r="P43" s="36">
        <f t="shared" ref="P43:P62" si="5">H43-O43</f>
        <v>0</v>
      </c>
      <c r="Q43" s="33" t="s">
        <v>248</v>
      </c>
    </row>
    <row r="44" spans="1:17" ht="39">
      <c r="A44" s="11">
        <v>3</v>
      </c>
      <c r="B44" s="83" t="s">
        <v>127</v>
      </c>
      <c r="C44" s="96" t="s">
        <v>128</v>
      </c>
      <c r="D44" s="96" t="s">
        <v>280</v>
      </c>
      <c r="E44" s="96" t="s">
        <v>252</v>
      </c>
      <c r="F44" s="26" t="s">
        <v>31</v>
      </c>
      <c r="G44" s="16">
        <v>3</v>
      </c>
      <c r="H44" s="16">
        <v>2.4</v>
      </c>
      <c r="I44" s="33" t="s">
        <v>129</v>
      </c>
      <c r="J44" s="16">
        <v>2.4</v>
      </c>
      <c r="K44" s="16">
        <v>0.6</v>
      </c>
      <c r="L44" s="16">
        <v>0</v>
      </c>
      <c r="M44" s="29">
        <v>0</v>
      </c>
      <c r="N44" s="16">
        <v>0</v>
      </c>
      <c r="O44" s="36">
        <f t="shared" si="4"/>
        <v>2.4</v>
      </c>
      <c r="P44" s="36">
        <f t="shared" si="5"/>
        <v>0</v>
      </c>
      <c r="Q44" s="33" t="s">
        <v>18</v>
      </c>
    </row>
    <row r="45" spans="1:17" ht="39">
      <c r="A45" s="11">
        <v>4</v>
      </c>
      <c r="B45" s="83" t="s">
        <v>130</v>
      </c>
      <c r="C45" s="96" t="s">
        <v>14</v>
      </c>
      <c r="D45" s="96" t="s">
        <v>280</v>
      </c>
      <c r="E45" s="96" t="s">
        <v>252</v>
      </c>
      <c r="F45" s="26" t="s">
        <v>40</v>
      </c>
      <c r="G45" s="98">
        <v>10.92</v>
      </c>
      <c r="H45" s="98">
        <v>10.92</v>
      </c>
      <c r="I45" s="33" t="s">
        <v>239</v>
      </c>
      <c r="J45" s="16">
        <v>0</v>
      </c>
      <c r="K45" s="16">
        <v>10.92</v>
      </c>
      <c r="L45" s="16">
        <v>0</v>
      </c>
      <c r="M45" s="36">
        <v>10.92</v>
      </c>
      <c r="N45" s="16">
        <v>0</v>
      </c>
      <c r="O45" s="36">
        <f t="shared" si="4"/>
        <v>10.92</v>
      </c>
      <c r="P45" s="36">
        <f t="shared" si="5"/>
        <v>0</v>
      </c>
      <c r="Q45" s="33" t="s">
        <v>240</v>
      </c>
    </row>
    <row r="46" spans="1:17" ht="31.5" customHeight="1">
      <c r="A46" s="11">
        <v>5</v>
      </c>
      <c r="B46" s="83" t="s">
        <v>131</v>
      </c>
      <c r="C46" s="96" t="s">
        <v>14</v>
      </c>
      <c r="D46" s="96" t="s">
        <v>280</v>
      </c>
      <c r="E46" s="96" t="s">
        <v>252</v>
      </c>
      <c r="F46" s="26" t="s">
        <v>40</v>
      </c>
      <c r="G46" s="98">
        <v>11.92</v>
      </c>
      <c r="H46" s="98">
        <v>11.92</v>
      </c>
      <c r="I46" s="97" t="s">
        <v>205</v>
      </c>
      <c r="J46" s="16">
        <v>0</v>
      </c>
      <c r="K46" s="16">
        <v>11.92</v>
      </c>
      <c r="L46" s="16">
        <v>0</v>
      </c>
      <c r="M46" s="36">
        <v>11.92</v>
      </c>
      <c r="N46" s="16">
        <v>0</v>
      </c>
      <c r="O46" s="36">
        <f t="shared" si="4"/>
        <v>11.92</v>
      </c>
      <c r="P46" s="36">
        <f t="shared" si="5"/>
        <v>0</v>
      </c>
      <c r="Q46" s="33" t="s">
        <v>241</v>
      </c>
    </row>
    <row r="47" spans="1:17" ht="39.75" customHeight="1">
      <c r="A47" s="11">
        <v>6</v>
      </c>
      <c r="B47" s="83" t="s">
        <v>132</v>
      </c>
      <c r="C47" s="96" t="s">
        <v>107</v>
      </c>
      <c r="D47" s="96" t="s">
        <v>280</v>
      </c>
      <c r="E47" s="96" t="s">
        <v>252</v>
      </c>
      <c r="F47" s="26" t="s">
        <v>40</v>
      </c>
      <c r="G47" s="16">
        <v>2</v>
      </c>
      <c r="H47" s="16">
        <v>2</v>
      </c>
      <c r="I47" s="25" t="s">
        <v>167</v>
      </c>
      <c r="J47" s="16">
        <v>0</v>
      </c>
      <c r="K47" s="16">
        <v>2</v>
      </c>
      <c r="L47" s="16">
        <v>0</v>
      </c>
      <c r="M47" s="36">
        <v>2</v>
      </c>
      <c r="N47" s="16">
        <v>0</v>
      </c>
      <c r="O47" s="36">
        <f t="shared" si="4"/>
        <v>2</v>
      </c>
      <c r="P47" s="36">
        <f t="shared" si="5"/>
        <v>0</v>
      </c>
      <c r="Q47" s="33" t="s">
        <v>171</v>
      </c>
    </row>
    <row r="48" spans="1:17" ht="39">
      <c r="A48" s="11">
        <v>7</v>
      </c>
      <c r="B48" s="83" t="s">
        <v>133</v>
      </c>
      <c r="C48" s="96" t="s">
        <v>99</v>
      </c>
      <c r="D48" s="96" t="s">
        <v>280</v>
      </c>
      <c r="E48" s="96" t="s">
        <v>252</v>
      </c>
      <c r="F48" s="26" t="s">
        <v>40</v>
      </c>
      <c r="G48" s="16">
        <v>8.43</v>
      </c>
      <c r="H48" s="16">
        <v>8.43</v>
      </c>
      <c r="I48" s="33" t="s">
        <v>269</v>
      </c>
      <c r="J48" s="16">
        <v>0</v>
      </c>
      <c r="K48" s="16">
        <v>15</v>
      </c>
      <c r="L48" s="16">
        <v>0</v>
      </c>
      <c r="M48" s="36">
        <v>8.43</v>
      </c>
      <c r="N48" s="16">
        <v>0</v>
      </c>
      <c r="O48" s="36">
        <f t="shared" si="4"/>
        <v>8.43</v>
      </c>
      <c r="P48" s="36">
        <f t="shared" si="5"/>
        <v>0</v>
      </c>
      <c r="Q48" s="33" t="s">
        <v>242</v>
      </c>
    </row>
    <row r="49" spans="1:17" ht="39">
      <c r="A49" s="11">
        <v>8</v>
      </c>
      <c r="B49" s="83" t="s">
        <v>134</v>
      </c>
      <c r="C49" s="25" t="s">
        <v>135</v>
      </c>
      <c r="D49" s="96" t="s">
        <v>280</v>
      </c>
      <c r="E49" s="96" t="s">
        <v>252</v>
      </c>
      <c r="F49" s="26" t="s">
        <v>40</v>
      </c>
      <c r="G49" s="98">
        <v>8.85</v>
      </c>
      <c r="H49" s="98">
        <v>8.85</v>
      </c>
      <c r="I49" s="33" t="s">
        <v>166</v>
      </c>
      <c r="J49" s="16">
        <v>0</v>
      </c>
      <c r="K49" s="16">
        <v>8.85</v>
      </c>
      <c r="L49" s="16">
        <v>0</v>
      </c>
      <c r="M49" s="36">
        <v>8.85</v>
      </c>
      <c r="N49" s="16">
        <v>0</v>
      </c>
      <c r="O49" s="36">
        <f t="shared" si="4"/>
        <v>8.85</v>
      </c>
      <c r="P49" s="36">
        <f t="shared" si="5"/>
        <v>0</v>
      </c>
      <c r="Q49" s="33" t="s">
        <v>243</v>
      </c>
    </row>
    <row r="50" spans="1:17" ht="39">
      <c r="A50" s="11">
        <v>9</v>
      </c>
      <c r="B50" s="83" t="s">
        <v>137</v>
      </c>
      <c r="C50" s="96" t="s">
        <v>93</v>
      </c>
      <c r="D50" s="96" t="s">
        <v>280</v>
      </c>
      <c r="E50" s="96" t="s">
        <v>252</v>
      </c>
      <c r="F50" s="26" t="s">
        <v>40</v>
      </c>
      <c r="G50" s="98">
        <v>6.15</v>
      </c>
      <c r="H50" s="98">
        <v>6.15</v>
      </c>
      <c r="I50" s="33" t="s">
        <v>165</v>
      </c>
      <c r="J50" s="16">
        <v>0</v>
      </c>
      <c r="K50" s="16">
        <v>6.15</v>
      </c>
      <c r="L50" s="16">
        <v>0</v>
      </c>
      <c r="M50" s="36">
        <v>6.15</v>
      </c>
      <c r="N50" s="16">
        <v>0</v>
      </c>
      <c r="O50" s="36">
        <f t="shared" si="4"/>
        <v>6.15</v>
      </c>
      <c r="P50" s="36">
        <f t="shared" si="5"/>
        <v>0</v>
      </c>
      <c r="Q50" s="33" t="s">
        <v>243</v>
      </c>
    </row>
    <row r="51" spans="1:17" ht="39">
      <c r="A51" s="11">
        <v>10</v>
      </c>
      <c r="B51" s="83" t="s">
        <v>138</v>
      </c>
      <c r="C51" s="96" t="s">
        <v>99</v>
      </c>
      <c r="D51" s="96" t="s">
        <v>280</v>
      </c>
      <c r="E51" s="96" t="s">
        <v>252</v>
      </c>
      <c r="F51" s="26" t="s">
        <v>40</v>
      </c>
      <c r="G51" s="16">
        <v>10</v>
      </c>
      <c r="H51" s="16">
        <v>10</v>
      </c>
      <c r="I51" s="33" t="s">
        <v>164</v>
      </c>
      <c r="J51" s="16">
        <v>0</v>
      </c>
      <c r="K51" s="16">
        <v>10</v>
      </c>
      <c r="L51" s="16">
        <v>0</v>
      </c>
      <c r="M51" s="36">
        <v>10</v>
      </c>
      <c r="N51" s="16">
        <v>0</v>
      </c>
      <c r="O51" s="36">
        <f t="shared" si="4"/>
        <v>10</v>
      </c>
      <c r="P51" s="36">
        <f t="shared" si="5"/>
        <v>0</v>
      </c>
      <c r="Q51" s="33" t="s">
        <v>171</v>
      </c>
    </row>
    <row r="52" spans="1:17" ht="52.5" customHeight="1">
      <c r="A52" s="11">
        <v>11</v>
      </c>
      <c r="B52" s="83" t="s">
        <v>244</v>
      </c>
      <c r="C52" s="96" t="s">
        <v>14</v>
      </c>
      <c r="D52" s="96" t="s">
        <v>284</v>
      </c>
      <c r="E52" s="96" t="s">
        <v>252</v>
      </c>
      <c r="F52" s="26" t="s">
        <v>31</v>
      </c>
      <c r="G52" s="16">
        <v>2.37</v>
      </c>
      <c r="H52" s="16">
        <v>2.37</v>
      </c>
      <c r="I52" s="33" t="s">
        <v>215</v>
      </c>
      <c r="J52" s="16">
        <v>0</v>
      </c>
      <c r="K52" s="16">
        <v>2.37</v>
      </c>
      <c r="L52" s="16">
        <v>0</v>
      </c>
      <c r="M52" s="36">
        <v>2.37</v>
      </c>
      <c r="N52" s="16">
        <v>0</v>
      </c>
      <c r="O52" s="36">
        <f t="shared" si="4"/>
        <v>2.37</v>
      </c>
      <c r="P52" s="36">
        <f t="shared" si="5"/>
        <v>0</v>
      </c>
      <c r="Q52" s="33" t="s">
        <v>248</v>
      </c>
    </row>
    <row r="53" spans="1:17" ht="46.5">
      <c r="A53" s="11">
        <v>12</v>
      </c>
      <c r="B53" s="83" t="s">
        <v>182</v>
      </c>
      <c r="C53" s="96" t="s">
        <v>29</v>
      </c>
      <c r="D53" s="96" t="s">
        <v>284</v>
      </c>
      <c r="E53" s="96" t="s">
        <v>260</v>
      </c>
      <c r="F53" s="26" t="s">
        <v>40</v>
      </c>
      <c r="G53" s="16">
        <v>3.48</v>
      </c>
      <c r="H53" s="16">
        <v>3.48</v>
      </c>
      <c r="I53" s="97" t="s">
        <v>205</v>
      </c>
      <c r="J53" s="16">
        <v>0</v>
      </c>
      <c r="K53" s="16">
        <v>3.48</v>
      </c>
      <c r="L53" s="16">
        <v>0</v>
      </c>
      <c r="M53" s="36">
        <v>3.48</v>
      </c>
      <c r="N53" s="16">
        <v>0</v>
      </c>
      <c r="O53" s="36">
        <f t="shared" si="4"/>
        <v>3.48</v>
      </c>
      <c r="P53" s="36">
        <f t="shared" si="5"/>
        <v>0</v>
      </c>
      <c r="Q53" s="33" t="s">
        <v>241</v>
      </c>
    </row>
    <row r="54" spans="1:17" ht="47.25" customHeight="1">
      <c r="A54" s="11">
        <v>13</v>
      </c>
      <c r="B54" s="83" t="s">
        <v>184</v>
      </c>
      <c r="C54" s="25" t="s">
        <v>135</v>
      </c>
      <c r="D54" s="96" t="s">
        <v>284</v>
      </c>
      <c r="E54" s="96" t="s">
        <v>260</v>
      </c>
      <c r="F54" s="26" t="s">
        <v>40</v>
      </c>
      <c r="G54" s="16">
        <v>2.75</v>
      </c>
      <c r="H54" s="16">
        <v>2.75</v>
      </c>
      <c r="I54" s="97" t="s">
        <v>205</v>
      </c>
      <c r="J54" s="16">
        <v>0</v>
      </c>
      <c r="K54" s="16">
        <v>2.75</v>
      </c>
      <c r="L54" s="16">
        <v>0</v>
      </c>
      <c r="M54" s="36">
        <v>2.75</v>
      </c>
      <c r="N54" s="16">
        <v>0</v>
      </c>
      <c r="O54" s="36">
        <f t="shared" si="4"/>
        <v>2.75</v>
      </c>
      <c r="P54" s="36">
        <f t="shared" si="5"/>
        <v>0</v>
      </c>
      <c r="Q54" s="33" t="s">
        <v>241</v>
      </c>
    </row>
    <row r="55" spans="1:17" ht="57" customHeight="1">
      <c r="A55" s="11">
        <v>14</v>
      </c>
      <c r="B55" s="83" t="s">
        <v>185</v>
      </c>
      <c r="C55" s="96" t="s">
        <v>14</v>
      </c>
      <c r="D55" s="96" t="s">
        <v>284</v>
      </c>
      <c r="E55" s="96" t="s">
        <v>260</v>
      </c>
      <c r="F55" s="26" t="s">
        <v>40</v>
      </c>
      <c r="G55" s="16">
        <v>1.29</v>
      </c>
      <c r="H55" s="16">
        <v>1.29</v>
      </c>
      <c r="I55" s="97" t="s">
        <v>205</v>
      </c>
      <c r="J55" s="16">
        <v>0</v>
      </c>
      <c r="K55" s="16">
        <v>1.29</v>
      </c>
      <c r="L55" s="16">
        <v>0</v>
      </c>
      <c r="M55" s="36">
        <v>1.29</v>
      </c>
      <c r="N55" s="16">
        <v>0</v>
      </c>
      <c r="O55" s="36">
        <f t="shared" si="4"/>
        <v>1.29</v>
      </c>
      <c r="P55" s="36">
        <f t="shared" si="5"/>
        <v>0</v>
      </c>
      <c r="Q55" s="33" t="s">
        <v>241</v>
      </c>
    </row>
    <row r="56" spans="1:17" ht="45" customHeight="1">
      <c r="A56" s="11">
        <v>15</v>
      </c>
      <c r="B56" s="83" t="s">
        <v>186</v>
      </c>
      <c r="C56" s="96" t="s">
        <v>29</v>
      </c>
      <c r="D56" s="96" t="s">
        <v>284</v>
      </c>
      <c r="E56" s="96" t="s">
        <v>260</v>
      </c>
      <c r="F56" s="26" t="s">
        <v>40</v>
      </c>
      <c r="G56" s="16">
        <v>4.82</v>
      </c>
      <c r="H56" s="16">
        <v>4.82</v>
      </c>
      <c r="I56" s="97" t="s">
        <v>205</v>
      </c>
      <c r="J56" s="16">
        <v>0</v>
      </c>
      <c r="K56" s="16">
        <v>4.82</v>
      </c>
      <c r="L56" s="16">
        <v>0</v>
      </c>
      <c r="M56" s="36">
        <v>4.82</v>
      </c>
      <c r="N56" s="16">
        <v>0</v>
      </c>
      <c r="O56" s="36">
        <f t="shared" si="4"/>
        <v>4.82</v>
      </c>
      <c r="P56" s="36">
        <f t="shared" si="5"/>
        <v>0</v>
      </c>
      <c r="Q56" s="33" t="s">
        <v>241</v>
      </c>
    </row>
    <row r="57" spans="1:17" ht="52.5" customHeight="1">
      <c r="A57" s="11">
        <v>16</v>
      </c>
      <c r="B57" s="83" t="s">
        <v>188</v>
      </c>
      <c r="C57" s="96" t="s">
        <v>14</v>
      </c>
      <c r="D57" s="96" t="s">
        <v>284</v>
      </c>
      <c r="E57" s="96" t="s">
        <v>260</v>
      </c>
      <c r="F57" s="26" t="s">
        <v>40</v>
      </c>
      <c r="G57" s="16">
        <v>0.79</v>
      </c>
      <c r="H57" s="16">
        <v>0.79</v>
      </c>
      <c r="I57" s="97" t="s">
        <v>205</v>
      </c>
      <c r="J57" s="16">
        <v>0</v>
      </c>
      <c r="K57" s="16">
        <v>0.79</v>
      </c>
      <c r="L57" s="16">
        <v>0</v>
      </c>
      <c r="M57" s="36">
        <v>0.79</v>
      </c>
      <c r="N57" s="16">
        <v>0</v>
      </c>
      <c r="O57" s="36">
        <f t="shared" si="4"/>
        <v>0.79</v>
      </c>
      <c r="P57" s="36">
        <f t="shared" si="5"/>
        <v>0</v>
      </c>
      <c r="Q57" s="33" t="s">
        <v>241</v>
      </c>
    </row>
    <row r="58" spans="1:17" ht="26.25">
      <c r="A58" s="11">
        <v>17</v>
      </c>
      <c r="B58" s="83" t="s">
        <v>189</v>
      </c>
      <c r="C58" s="96" t="s">
        <v>14</v>
      </c>
      <c r="D58" s="96" t="s">
        <v>284</v>
      </c>
      <c r="E58" s="96" t="s">
        <v>260</v>
      </c>
      <c r="F58" s="26" t="s">
        <v>40</v>
      </c>
      <c r="G58" s="16">
        <v>2</v>
      </c>
      <c r="H58" s="16">
        <v>2</v>
      </c>
      <c r="I58" s="97" t="s">
        <v>205</v>
      </c>
      <c r="J58" s="16">
        <v>0</v>
      </c>
      <c r="K58" s="16">
        <v>2</v>
      </c>
      <c r="L58" s="16">
        <v>0</v>
      </c>
      <c r="M58" s="36">
        <v>2</v>
      </c>
      <c r="N58" s="16">
        <v>0</v>
      </c>
      <c r="O58" s="36">
        <f t="shared" si="4"/>
        <v>2</v>
      </c>
      <c r="P58" s="36">
        <f t="shared" si="5"/>
        <v>0</v>
      </c>
      <c r="Q58" s="33" t="s">
        <v>241</v>
      </c>
    </row>
    <row r="59" spans="1:17" ht="40.5" customHeight="1">
      <c r="A59" s="11">
        <v>18</v>
      </c>
      <c r="B59" s="83" t="s">
        <v>190</v>
      </c>
      <c r="C59" s="96" t="s">
        <v>19</v>
      </c>
      <c r="D59" s="96" t="s">
        <v>284</v>
      </c>
      <c r="E59" s="96" t="s">
        <v>260</v>
      </c>
      <c r="F59" s="26" t="s">
        <v>40</v>
      </c>
      <c r="G59" s="16">
        <v>2</v>
      </c>
      <c r="H59" s="16">
        <v>2</v>
      </c>
      <c r="I59" s="97" t="s">
        <v>205</v>
      </c>
      <c r="J59" s="16">
        <v>0</v>
      </c>
      <c r="K59" s="16">
        <v>2</v>
      </c>
      <c r="L59" s="16">
        <v>0</v>
      </c>
      <c r="M59" s="36">
        <v>2</v>
      </c>
      <c r="N59" s="16">
        <v>0</v>
      </c>
      <c r="O59" s="36">
        <f t="shared" si="4"/>
        <v>2</v>
      </c>
      <c r="P59" s="36">
        <f t="shared" si="5"/>
        <v>0</v>
      </c>
      <c r="Q59" s="33" t="s">
        <v>241</v>
      </c>
    </row>
    <row r="60" spans="1:17" ht="43.5" customHeight="1">
      <c r="A60" s="11">
        <v>19</v>
      </c>
      <c r="B60" s="83" t="s">
        <v>245</v>
      </c>
      <c r="C60" s="96" t="s">
        <v>214</v>
      </c>
      <c r="D60" s="96" t="s">
        <v>284</v>
      </c>
      <c r="E60" s="96" t="s">
        <v>260</v>
      </c>
      <c r="F60" s="26" t="s">
        <v>40</v>
      </c>
      <c r="G60" s="16">
        <v>9.68</v>
      </c>
      <c r="H60" s="16">
        <v>9.68</v>
      </c>
      <c r="I60" s="97" t="s">
        <v>205</v>
      </c>
      <c r="J60" s="16">
        <v>0</v>
      </c>
      <c r="K60" s="16">
        <v>9.68</v>
      </c>
      <c r="L60" s="16">
        <v>0</v>
      </c>
      <c r="M60" s="36">
        <v>9.68</v>
      </c>
      <c r="N60" s="16">
        <v>0</v>
      </c>
      <c r="O60" s="36">
        <f t="shared" si="4"/>
        <v>9.68</v>
      </c>
      <c r="P60" s="36">
        <f t="shared" si="5"/>
        <v>0</v>
      </c>
      <c r="Q60" s="33" t="s">
        <v>241</v>
      </c>
    </row>
    <row r="61" spans="1:17" ht="43.5" customHeight="1">
      <c r="A61" s="11">
        <v>20</v>
      </c>
      <c r="B61" s="83" t="s">
        <v>273</v>
      </c>
      <c r="C61" s="96" t="s">
        <v>19</v>
      </c>
      <c r="D61" s="96" t="s">
        <v>284</v>
      </c>
      <c r="E61" s="96"/>
      <c r="F61" s="26" t="s">
        <v>40</v>
      </c>
      <c r="G61" s="16">
        <v>10</v>
      </c>
      <c r="H61" s="16">
        <v>10</v>
      </c>
      <c r="I61" s="97" t="s">
        <v>205</v>
      </c>
      <c r="J61" s="16">
        <v>0</v>
      </c>
      <c r="K61" s="16">
        <v>0</v>
      </c>
      <c r="L61" s="16">
        <v>0</v>
      </c>
      <c r="M61" s="36">
        <v>10</v>
      </c>
      <c r="N61" s="16">
        <v>0</v>
      </c>
      <c r="O61" s="36">
        <f t="shared" si="4"/>
        <v>10</v>
      </c>
      <c r="P61" s="36">
        <f t="shared" si="5"/>
        <v>0</v>
      </c>
      <c r="Q61" s="33" t="s">
        <v>260</v>
      </c>
    </row>
    <row r="62" spans="1:17" ht="25.5" customHeight="1">
      <c r="A62" s="54"/>
      <c r="B62" s="55" t="s">
        <v>231</v>
      </c>
      <c r="C62" s="55"/>
      <c r="D62" s="56"/>
      <c r="E62" s="56"/>
      <c r="F62" s="57"/>
      <c r="G62" s="60">
        <f t="shared" ref="G62:N62" si="6">SUM(G42:G61)</f>
        <v>112.70000000000002</v>
      </c>
      <c r="H62" s="82">
        <f t="shared" si="6"/>
        <v>112.10000000000002</v>
      </c>
      <c r="I62" s="90">
        <f t="shared" si="6"/>
        <v>0</v>
      </c>
      <c r="J62" s="90">
        <f t="shared" si="6"/>
        <v>9.27</v>
      </c>
      <c r="K62" s="90">
        <f t="shared" si="6"/>
        <v>100</v>
      </c>
      <c r="L62" s="90">
        <f t="shared" si="6"/>
        <v>0</v>
      </c>
      <c r="M62" s="90">
        <f t="shared" si="6"/>
        <v>102.83000000000001</v>
      </c>
      <c r="N62" s="90">
        <f t="shared" si="6"/>
        <v>0</v>
      </c>
      <c r="O62" s="36">
        <f t="shared" si="4"/>
        <v>112.10000000000001</v>
      </c>
      <c r="P62" s="36">
        <f t="shared" si="5"/>
        <v>0</v>
      </c>
      <c r="Q62" s="55"/>
    </row>
    <row r="63" spans="1:17" ht="18.75">
      <c r="A63" s="150" t="s">
        <v>53</v>
      </c>
      <c r="B63" s="151"/>
      <c r="C63" s="151"/>
      <c r="D63" s="151"/>
      <c r="E63" s="151"/>
      <c r="F63" s="151"/>
      <c r="G63" s="151"/>
      <c r="H63" s="151"/>
      <c r="I63" s="151"/>
      <c r="J63" s="151"/>
      <c r="K63" s="151"/>
      <c r="L63" s="151"/>
      <c r="M63" s="151"/>
      <c r="N63" s="152"/>
      <c r="O63" s="99"/>
      <c r="P63" s="99"/>
      <c r="Q63" s="11"/>
    </row>
    <row r="64" spans="1:17" ht="39" customHeight="1">
      <c r="A64" s="11">
        <v>1</v>
      </c>
      <c r="B64" s="91" t="s">
        <v>140</v>
      </c>
      <c r="C64" s="96" t="s">
        <v>23</v>
      </c>
      <c r="D64" s="96" t="s">
        <v>23</v>
      </c>
      <c r="E64" s="25" t="s">
        <v>255</v>
      </c>
      <c r="F64" s="26" t="s">
        <v>40</v>
      </c>
      <c r="G64" s="16">
        <v>912</v>
      </c>
      <c r="H64" s="37">
        <v>912</v>
      </c>
      <c r="I64" s="26" t="s">
        <v>33</v>
      </c>
      <c r="J64" s="16">
        <v>0</v>
      </c>
      <c r="K64" s="16">
        <v>912</v>
      </c>
      <c r="L64" s="16">
        <v>0</v>
      </c>
      <c r="M64" s="36">
        <v>600</v>
      </c>
      <c r="N64" s="16">
        <v>500</v>
      </c>
      <c r="O64" s="16"/>
      <c r="P64" s="16"/>
      <c r="Q64" s="33" t="s">
        <v>241</v>
      </c>
    </row>
    <row r="65" spans="1:17" ht="36" customHeight="1">
      <c r="A65" s="11"/>
      <c r="B65" s="55" t="s">
        <v>232</v>
      </c>
      <c r="C65" s="96"/>
      <c r="D65" s="96"/>
      <c r="E65" s="96"/>
      <c r="F65" s="26"/>
      <c r="G65" s="80">
        <f>SUM(G64)</f>
        <v>912</v>
      </c>
      <c r="H65" s="80">
        <f>SUM(H64)</f>
        <v>912</v>
      </c>
      <c r="I65" s="26"/>
      <c r="J65" s="16"/>
      <c r="K65" s="80">
        <f>SUM(K64)</f>
        <v>912</v>
      </c>
      <c r="L65" s="80">
        <f>SUM(L64)</f>
        <v>0</v>
      </c>
      <c r="M65" s="80">
        <v>600</v>
      </c>
      <c r="N65" s="80">
        <f>SUM(N64)</f>
        <v>500</v>
      </c>
      <c r="O65" s="80"/>
      <c r="P65" s="80"/>
      <c r="Q65" s="26"/>
    </row>
    <row r="66" spans="1:17" ht="31.5" customHeight="1">
      <c r="A66" s="147" t="s">
        <v>277</v>
      </c>
      <c r="B66" s="148"/>
      <c r="C66" s="148"/>
      <c r="D66" s="148"/>
      <c r="E66" s="148"/>
      <c r="F66" s="148"/>
      <c r="G66" s="148"/>
      <c r="H66" s="148"/>
      <c r="I66" s="148"/>
      <c r="J66" s="148"/>
      <c r="K66" s="148"/>
      <c r="L66" s="148"/>
      <c r="M66" s="148"/>
      <c r="N66" s="148"/>
      <c r="O66" s="148"/>
      <c r="P66" s="148"/>
      <c r="Q66" s="149"/>
    </row>
    <row r="67" spans="1:17" ht="30">
      <c r="A67" s="11">
        <v>1</v>
      </c>
      <c r="B67" s="91" t="s">
        <v>141</v>
      </c>
      <c r="C67" s="96" t="s">
        <v>23</v>
      </c>
      <c r="D67" s="96" t="s">
        <v>23</v>
      </c>
      <c r="E67" s="25" t="s">
        <v>255</v>
      </c>
      <c r="F67" s="26" t="s">
        <v>40</v>
      </c>
      <c r="G67" s="16">
        <v>110</v>
      </c>
      <c r="H67" s="37">
        <v>110</v>
      </c>
      <c r="I67" s="26" t="s">
        <v>33</v>
      </c>
      <c r="J67" s="16">
        <v>0</v>
      </c>
      <c r="K67" s="16">
        <v>110</v>
      </c>
      <c r="L67" s="16">
        <v>0</v>
      </c>
      <c r="M67" s="17">
        <v>50</v>
      </c>
      <c r="N67" s="17">
        <v>200</v>
      </c>
      <c r="O67" s="89"/>
      <c r="P67" s="89"/>
      <c r="Q67" s="33" t="s">
        <v>241</v>
      </c>
    </row>
    <row r="68" spans="1:17" ht="24" customHeight="1">
      <c r="A68" s="11"/>
      <c r="B68" s="55" t="s">
        <v>233</v>
      </c>
      <c r="C68" s="96"/>
      <c r="D68" s="96"/>
      <c r="E68" s="96"/>
      <c r="F68" s="26"/>
      <c r="G68" s="49">
        <f>SUM(G67)</f>
        <v>110</v>
      </c>
      <c r="H68" s="49">
        <f>SUM(H67)</f>
        <v>110</v>
      </c>
      <c r="I68" s="26"/>
      <c r="J68" s="16"/>
      <c r="K68" s="49">
        <f>SUM(K67)</f>
        <v>110</v>
      </c>
      <c r="L68" s="49">
        <f>SUM(L67)</f>
        <v>0</v>
      </c>
      <c r="M68" s="61">
        <f>SUM(M67)</f>
        <v>50</v>
      </c>
      <c r="N68" s="49">
        <f>SUM(N67)</f>
        <v>200</v>
      </c>
      <c r="O68" s="49"/>
      <c r="P68" s="49"/>
      <c r="Q68" s="26"/>
    </row>
    <row r="69" spans="1:17" ht="18.75">
      <c r="A69" s="140" t="s">
        <v>142</v>
      </c>
      <c r="B69" s="140"/>
      <c r="C69" s="140"/>
      <c r="D69" s="140"/>
      <c r="E69" s="140"/>
      <c r="F69" s="140"/>
      <c r="G69" s="140"/>
      <c r="H69" s="140"/>
      <c r="I69" s="140"/>
      <c r="J69" s="140"/>
      <c r="K69" s="140"/>
      <c r="L69" s="140"/>
      <c r="M69" s="140"/>
      <c r="N69" s="140"/>
      <c r="O69" s="140"/>
      <c r="P69" s="140"/>
      <c r="Q69" s="140"/>
    </row>
    <row r="70" spans="1:17" ht="36" customHeight="1">
      <c r="A70" s="11">
        <v>1</v>
      </c>
      <c r="B70" s="24" t="s">
        <v>143</v>
      </c>
      <c r="C70" s="96" t="s">
        <v>23</v>
      </c>
      <c r="D70" s="96" t="s">
        <v>23</v>
      </c>
      <c r="E70" s="25" t="s">
        <v>255</v>
      </c>
      <c r="F70" s="26" t="s">
        <v>40</v>
      </c>
      <c r="G70" s="16">
        <v>250</v>
      </c>
      <c r="H70" s="16">
        <v>250</v>
      </c>
      <c r="I70" s="98" t="s">
        <v>33</v>
      </c>
      <c r="J70" s="16">
        <v>0</v>
      </c>
      <c r="K70" s="16">
        <v>250</v>
      </c>
      <c r="L70" s="16">
        <v>0</v>
      </c>
      <c r="M70" s="17">
        <v>220</v>
      </c>
      <c r="N70" s="16">
        <v>250</v>
      </c>
      <c r="O70" s="16"/>
      <c r="P70" s="16"/>
      <c r="Q70" s="33" t="s">
        <v>241</v>
      </c>
    </row>
    <row r="71" spans="1:17" ht="29.25" customHeight="1">
      <c r="A71" s="11">
        <v>2</v>
      </c>
      <c r="B71" s="24" t="s">
        <v>249</v>
      </c>
      <c r="C71" s="96" t="s">
        <v>65</v>
      </c>
      <c r="D71" s="96" t="s">
        <v>65</v>
      </c>
      <c r="E71" s="25" t="s">
        <v>255</v>
      </c>
      <c r="F71" s="26" t="s">
        <v>40</v>
      </c>
      <c r="G71" s="16">
        <v>407</v>
      </c>
      <c r="H71" s="16">
        <v>407</v>
      </c>
      <c r="I71" s="98" t="s">
        <v>33</v>
      </c>
      <c r="J71" s="16">
        <v>276.31</v>
      </c>
      <c r="K71" s="16">
        <v>125</v>
      </c>
      <c r="L71" s="16">
        <v>0</v>
      </c>
      <c r="M71" s="17">
        <v>30.69</v>
      </c>
      <c r="N71" s="16">
        <v>100</v>
      </c>
      <c r="O71" s="16"/>
      <c r="P71" s="16"/>
      <c r="Q71" s="33" t="s">
        <v>241</v>
      </c>
    </row>
    <row r="72" spans="1:17" ht="29.25" customHeight="1">
      <c r="A72" s="11">
        <v>3</v>
      </c>
      <c r="B72" s="24" t="s">
        <v>261</v>
      </c>
      <c r="C72" s="96"/>
      <c r="D72" s="96"/>
      <c r="E72" s="25" t="s">
        <v>255</v>
      </c>
      <c r="F72" s="26" t="s">
        <v>40</v>
      </c>
      <c r="G72" s="16">
        <v>376.87</v>
      </c>
      <c r="H72" s="16">
        <v>376.87</v>
      </c>
      <c r="I72" s="98" t="s">
        <v>33</v>
      </c>
      <c r="J72" s="16">
        <v>0</v>
      </c>
      <c r="K72" s="16">
        <v>0</v>
      </c>
      <c r="L72" s="16">
        <v>0</v>
      </c>
      <c r="M72" s="17">
        <v>68.92</v>
      </c>
      <c r="N72" s="16">
        <v>307.95</v>
      </c>
      <c r="O72" s="16"/>
      <c r="P72" s="16"/>
      <c r="Q72" s="98"/>
    </row>
    <row r="73" spans="1:17" ht="29.25" customHeight="1">
      <c r="A73" s="11">
        <v>4</v>
      </c>
      <c r="B73" s="24" t="s">
        <v>264</v>
      </c>
      <c r="C73" s="96"/>
      <c r="D73" s="96"/>
      <c r="E73" s="25" t="s">
        <v>255</v>
      </c>
      <c r="F73" s="26" t="s">
        <v>40</v>
      </c>
      <c r="G73" s="16">
        <v>255</v>
      </c>
      <c r="H73" s="16">
        <v>255</v>
      </c>
      <c r="I73" s="98" t="s">
        <v>33</v>
      </c>
      <c r="J73" s="16">
        <v>0</v>
      </c>
      <c r="K73" s="16">
        <v>0</v>
      </c>
      <c r="L73" s="16">
        <v>0</v>
      </c>
      <c r="M73" s="17">
        <v>255</v>
      </c>
      <c r="N73" s="16">
        <v>0</v>
      </c>
      <c r="O73" s="16"/>
      <c r="P73" s="16"/>
      <c r="Q73" s="98"/>
    </row>
    <row r="74" spans="1:17" ht="30" customHeight="1">
      <c r="A74" s="11"/>
      <c r="B74" s="55" t="s">
        <v>235</v>
      </c>
      <c r="C74" s="96"/>
      <c r="D74" s="96"/>
      <c r="E74" s="96"/>
      <c r="F74" s="26"/>
      <c r="G74" s="49">
        <f>SUM(G70:G73)</f>
        <v>1288.8699999999999</v>
      </c>
      <c r="H74" s="49">
        <f>SUM(H70:H73)</f>
        <v>1288.8699999999999</v>
      </c>
      <c r="I74" s="26"/>
      <c r="J74" s="16"/>
      <c r="K74" s="49">
        <f>SUM(K70:K73)</f>
        <v>375</v>
      </c>
      <c r="L74" s="49">
        <f>SUM(L70:L73)</f>
        <v>0</v>
      </c>
      <c r="M74" s="49">
        <f>SUM(M70:M73)</f>
        <v>574.61</v>
      </c>
      <c r="N74" s="49">
        <f>SUM(N70:N73)</f>
        <v>657.95</v>
      </c>
      <c r="O74" s="49"/>
      <c r="P74" s="49"/>
      <c r="Q74" s="98"/>
    </row>
    <row r="75" spans="1:17" ht="21" customHeight="1">
      <c r="A75" s="11"/>
      <c r="B75" s="72" t="s">
        <v>236</v>
      </c>
      <c r="C75" s="73"/>
      <c r="D75" s="74"/>
      <c r="E75" s="74"/>
      <c r="F75" s="55"/>
      <c r="G75" s="75">
        <f>G74+G68+G65+G62+G40+G35</f>
        <v>3678.0699999999997</v>
      </c>
      <c r="H75" s="75">
        <f>H74+H68+H65+H62+H40+H35</f>
        <v>3711.41</v>
      </c>
      <c r="I75" s="93"/>
      <c r="J75" s="75">
        <f>J74+J68+J65+J62+J40+J35</f>
        <v>757.68999999999994</v>
      </c>
      <c r="K75" s="82">
        <f>K74+K68+K65+K62+K40+K35</f>
        <v>1647</v>
      </c>
      <c r="L75" s="82">
        <f>L74+L68+L65+L62+L40+L35</f>
        <v>2.86</v>
      </c>
      <c r="M75" s="92">
        <f>M74+M68+M65+M62+M40+M35</f>
        <v>1698.07</v>
      </c>
      <c r="N75" s="75"/>
      <c r="O75" s="75"/>
      <c r="P75" s="75"/>
      <c r="Q75" s="76"/>
    </row>
  </sheetData>
  <mergeCells count="19">
    <mergeCell ref="A12:Q12"/>
    <mergeCell ref="A1:Q1"/>
    <mergeCell ref="A2:Q2"/>
    <mergeCell ref="A3:Q3"/>
    <mergeCell ref="A4:Q4"/>
    <mergeCell ref="A5:Q5"/>
    <mergeCell ref="A6:Q6"/>
    <mergeCell ref="A7:Q7"/>
    <mergeCell ref="A8:Q8"/>
    <mergeCell ref="A9:Q9"/>
    <mergeCell ref="A10:Q10"/>
    <mergeCell ref="A11:Q11"/>
    <mergeCell ref="A69:Q69"/>
    <mergeCell ref="A14:Q14"/>
    <mergeCell ref="B15:Q15"/>
    <mergeCell ref="A36:Q36"/>
    <mergeCell ref="A41:Q41"/>
    <mergeCell ref="A63:N63"/>
    <mergeCell ref="A66:Q66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50"/>
  <sheetViews>
    <sheetView zoomScale="85" zoomScaleNormal="85" workbookViewId="0">
      <selection activeCell="G16" sqref="G16"/>
    </sheetView>
  </sheetViews>
  <sheetFormatPr defaultRowHeight="15.75"/>
  <cols>
    <col min="1" max="1" width="3.7109375" customWidth="1"/>
    <col min="2" max="2" width="36" customWidth="1"/>
    <col min="3" max="3" width="9.140625" style="21" customWidth="1"/>
    <col min="4" max="4" width="9" style="21" customWidth="1"/>
    <col min="5" max="5" width="10.5703125" style="21" hidden="1" customWidth="1"/>
    <col min="6" max="6" width="7.85546875" style="13" customWidth="1"/>
    <col min="7" max="7" width="9.42578125" style="22" customWidth="1"/>
    <col min="8" max="8" width="9.28515625" customWidth="1"/>
    <col min="9" max="9" width="13.85546875" hidden="1" customWidth="1"/>
    <col min="10" max="11" width="10.28515625" customWidth="1"/>
    <col min="12" max="12" width="8.5703125" customWidth="1"/>
    <col min="13" max="13" width="8.85546875" hidden="1" customWidth="1"/>
    <col min="14" max="16" width="8.140625" hidden="1" customWidth="1"/>
    <col min="17" max="17" width="11.5703125" style="13" customWidth="1"/>
  </cols>
  <sheetData>
    <row r="1" spans="1:21" ht="15">
      <c r="A1" s="154" t="s">
        <v>206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</row>
    <row r="2" spans="1:21" ht="15">
      <c r="A2" s="154" t="s">
        <v>213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</row>
    <row r="3" spans="1:21" ht="15">
      <c r="A3" s="161" t="s">
        <v>207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</row>
    <row r="4" spans="1:21" ht="15">
      <c r="A4" s="161" t="s">
        <v>212</v>
      </c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61"/>
    </row>
    <row r="5" spans="1:21" ht="15">
      <c r="A5" s="161" t="s">
        <v>208</v>
      </c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1"/>
    </row>
    <row r="6" spans="1:21" ht="15">
      <c r="A6" s="161" t="s">
        <v>223</v>
      </c>
      <c r="B6" s="161"/>
      <c r="C6" s="161"/>
      <c r="D6" s="161"/>
      <c r="E6" s="161"/>
      <c r="F6" s="161"/>
      <c r="G6" s="161"/>
      <c r="H6" s="161"/>
      <c r="I6" s="161"/>
      <c r="J6" s="161"/>
      <c r="K6" s="161"/>
      <c r="L6" s="161"/>
      <c r="M6" s="161"/>
      <c r="N6" s="161"/>
      <c r="O6" s="161"/>
      <c r="P6" s="161"/>
      <c r="Q6" s="161"/>
    </row>
    <row r="7" spans="1:21" ht="15">
      <c r="A7" s="158" t="s">
        <v>224</v>
      </c>
      <c r="B7" s="159"/>
      <c r="C7" s="159"/>
      <c r="D7" s="159"/>
      <c r="E7" s="159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60"/>
    </row>
    <row r="8" spans="1:21" ht="15">
      <c r="A8" s="161" t="s">
        <v>216</v>
      </c>
      <c r="B8" s="161"/>
      <c r="C8" s="161"/>
      <c r="D8" s="161"/>
      <c r="E8" s="161"/>
      <c r="F8" s="161"/>
      <c r="G8" s="161"/>
      <c r="H8" s="161"/>
      <c r="I8" s="161"/>
      <c r="J8" s="161"/>
      <c r="K8" s="161"/>
      <c r="L8" s="161"/>
      <c r="M8" s="161"/>
      <c r="N8" s="161"/>
      <c r="O8" s="161"/>
      <c r="P8" s="161"/>
      <c r="Q8" s="161"/>
    </row>
    <row r="9" spans="1:21" ht="15">
      <c r="A9" s="158" t="s">
        <v>225</v>
      </c>
      <c r="B9" s="159"/>
      <c r="C9" s="159"/>
      <c r="D9" s="159"/>
      <c r="E9" s="159"/>
      <c r="F9" s="159"/>
      <c r="G9" s="159"/>
      <c r="H9" s="159"/>
      <c r="I9" s="159"/>
      <c r="J9" s="159"/>
      <c r="K9" s="159"/>
      <c r="L9" s="159"/>
      <c r="M9" s="159"/>
      <c r="N9" s="159"/>
      <c r="O9" s="159"/>
      <c r="P9" s="159"/>
      <c r="Q9" s="160"/>
    </row>
    <row r="10" spans="1:21" ht="27" customHeight="1">
      <c r="A10" s="158" t="s">
        <v>226</v>
      </c>
      <c r="B10" s="159"/>
      <c r="C10" s="159"/>
      <c r="D10" s="159"/>
      <c r="E10" s="159"/>
      <c r="F10" s="159"/>
      <c r="G10" s="159"/>
      <c r="H10" s="159"/>
      <c r="I10" s="159"/>
      <c r="J10" s="159"/>
      <c r="K10" s="159"/>
      <c r="L10" s="159"/>
      <c r="M10" s="159"/>
      <c r="N10" s="159"/>
      <c r="O10" s="159"/>
      <c r="P10" s="159"/>
      <c r="Q10" s="160"/>
    </row>
    <row r="11" spans="1:21" ht="19.5" customHeight="1">
      <c r="A11" s="154" t="s">
        <v>227</v>
      </c>
      <c r="B11" s="154"/>
      <c r="C11" s="154"/>
      <c r="D11" s="154"/>
      <c r="E11" s="154"/>
      <c r="F11" s="154"/>
      <c r="G11" s="154"/>
      <c r="H11" s="154"/>
      <c r="I11" s="154"/>
      <c r="J11" s="154"/>
      <c r="K11" s="154"/>
      <c r="L11" s="154"/>
      <c r="M11" s="154"/>
      <c r="N11" s="154"/>
      <c r="O11" s="154"/>
      <c r="P11" s="154"/>
      <c r="Q11" s="154"/>
    </row>
    <row r="12" spans="1:21" ht="23.25" customHeight="1">
      <c r="A12" s="153" t="s">
        <v>289</v>
      </c>
      <c r="B12" s="153"/>
      <c r="C12" s="153"/>
      <c r="D12" s="153"/>
      <c r="E12" s="153"/>
      <c r="F12" s="153"/>
      <c r="G12" s="153"/>
      <c r="H12" s="153"/>
      <c r="I12" s="153"/>
      <c r="J12" s="153"/>
      <c r="K12" s="153"/>
      <c r="L12" s="153"/>
      <c r="M12" s="153"/>
      <c r="N12" s="153"/>
      <c r="O12" s="153"/>
      <c r="P12" s="153"/>
      <c r="Q12" s="153"/>
    </row>
    <row r="13" spans="1:21" ht="105">
      <c r="A13" s="14" t="s">
        <v>0</v>
      </c>
      <c r="B13" s="14" t="s">
        <v>1</v>
      </c>
      <c r="C13" s="14" t="s">
        <v>2</v>
      </c>
      <c r="D13" s="14" t="s">
        <v>256</v>
      </c>
      <c r="E13" s="14" t="s">
        <v>250</v>
      </c>
      <c r="F13" s="1" t="s">
        <v>4</v>
      </c>
      <c r="G13" s="7" t="s">
        <v>5</v>
      </c>
      <c r="H13" s="14" t="s">
        <v>6</v>
      </c>
      <c r="I13" s="14" t="s">
        <v>204</v>
      </c>
      <c r="J13" s="14" t="s">
        <v>7</v>
      </c>
      <c r="K13" s="14" t="s">
        <v>8</v>
      </c>
      <c r="L13" s="14" t="s">
        <v>9</v>
      </c>
      <c r="M13" s="14" t="s">
        <v>10</v>
      </c>
      <c r="N13" s="14" t="s">
        <v>11</v>
      </c>
      <c r="O13" s="14" t="s">
        <v>265</v>
      </c>
      <c r="P13" s="14" t="s">
        <v>266</v>
      </c>
      <c r="Q13" s="33" t="s">
        <v>278</v>
      </c>
    </row>
    <row r="14" spans="1:21" ht="33.75">
      <c r="A14" s="10"/>
      <c r="B14" s="162" t="s">
        <v>163</v>
      </c>
      <c r="C14" s="163"/>
      <c r="D14" s="163"/>
      <c r="E14" s="163"/>
      <c r="F14" s="163"/>
      <c r="G14" s="163"/>
      <c r="H14" s="163"/>
      <c r="I14" s="163"/>
      <c r="J14" s="163"/>
      <c r="K14" s="163"/>
      <c r="L14" s="163"/>
      <c r="M14" s="163"/>
      <c r="N14" s="163"/>
      <c r="O14" s="163"/>
      <c r="P14" s="163"/>
      <c r="Q14" s="164"/>
    </row>
    <row r="15" spans="1:21" ht="18.75">
      <c r="A15" s="10"/>
      <c r="B15" s="150" t="s">
        <v>13</v>
      </c>
      <c r="C15" s="151"/>
      <c r="D15" s="151"/>
      <c r="E15" s="151"/>
      <c r="F15" s="151"/>
      <c r="G15" s="151"/>
      <c r="H15" s="151"/>
      <c r="I15" s="151"/>
      <c r="J15" s="151"/>
      <c r="K15" s="151"/>
      <c r="L15" s="151"/>
      <c r="M15" s="151"/>
      <c r="N15" s="151"/>
      <c r="O15" s="151"/>
      <c r="P15" s="151"/>
      <c r="Q15" s="152"/>
    </row>
    <row r="16" spans="1:21" ht="66.75" customHeight="1">
      <c r="A16" s="3">
        <v>1</v>
      </c>
      <c r="B16" s="24" t="s">
        <v>193</v>
      </c>
      <c r="C16" s="26" t="s">
        <v>14</v>
      </c>
      <c r="D16" s="33" t="s">
        <v>285</v>
      </c>
      <c r="E16" s="25" t="s">
        <v>251</v>
      </c>
      <c r="F16" s="26" t="s">
        <v>16</v>
      </c>
      <c r="G16" s="16">
        <v>71</v>
      </c>
      <c r="H16" s="16">
        <v>71</v>
      </c>
      <c r="I16" s="25" t="s">
        <v>17</v>
      </c>
      <c r="J16" s="98">
        <v>65.819999999999993</v>
      </c>
      <c r="K16" s="16">
        <v>5.18</v>
      </c>
      <c r="L16" s="16">
        <v>0</v>
      </c>
      <c r="M16" s="28">
        <v>5.18</v>
      </c>
      <c r="N16" s="16">
        <v>0</v>
      </c>
      <c r="O16" s="16">
        <f t="shared" ref="O16:O23" si="0">J16+M16</f>
        <v>71</v>
      </c>
      <c r="P16" s="16">
        <f t="shared" ref="P16:P23" si="1">H16-J16-M16</f>
        <v>7.1054273576010019E-15</v>
      </c>
      <c r="Q16" s="33" t="s">
        <v>246</v>
      </c>
      <c r="S16" s="9"/>
      <c r="T16" s="9"/>
      <c r="U16" s="9"/>
    </row>
    <row r="17" spans="1:21" ht="45">
      <c r="A17" s="3">
        <v>2</v>
      </c>
      <c r="B17" s="24" t="s">
        <v>194</v>
      </c>
      <c r="C17" s="26" t="s">
        <v>19</v>
      </c>
      <c r="D17" s="33" t="s">
        <v>280</v>
      </c>
      <c r="E17" s="25" t="s">
        <v>252</v>
      </c>
      <c r="F17" s="26" t="s">
        <v>21</v>
      </c>
      <c r="G17" s="16">
        <v>30.16</v>
      </c>
      <c r="H17" s="16">
        <v>31.33</v>
      </c>
      <c r="I17" s="25" t="s">
        <v>22</v>
      </c>
      <c r="J17" s="98">
        <v>30.16</v>
      </c>
      <c r="K17" s="16">
        <v>1.17</v>
      </c>
      <c r="L17" s="16">
        <v>0.59</v>
      </c>
      <c r="M17" s="28">
        <v>1.17</v>
      </c>
      <c r="N17" s="16">
        <v>0</v>
      </c>
      <c r="O17" s="16">
        <f t="shared" si="0"/>
        <v>31.33</v>
      </c>
      <c r="P17" s="16">
        <f t="shared" si="1"/>
        <v>-1.7763568394002505E-15</v>
      </c>
      <c r="Q17" s="33" t="s">
        <v>18</v>
      </c>
      <c r="S17" s="9"/>
      <c r="T17" s="9"/>
      <c r="U17" s="9"/>
    </row>
    <row r="18" spans="1:21" ht="51.75">
      <c r="A18" s="3">
        <v>3</v>
      </c>
      <c r="B18" s="24" t="s">
        <v>195</v>
      </c>
      <c r="C18" s="26" t="s">
        <v>23</v>
      </c>
      <c r="D18" s="33" t="s">
        <v>280</v>
      </c>
      <c r="E18" s="25" t="s">
        <v>252</v>
      </c>
      <c r="F18" s="26" t="s">
        <v>21</v>
      </c>
      <c r="G18" s="16">
        <v>148.65</v>
      </c>
      <c r="H18" s="16">
        <v>148.65</v>
      </c>
      <c r="I18" s="25" t="s">
        <v>24</v>
      </c>
      <c r="J18" s="29">
        <v>104.42</v>
      </c>
      <c r="K18" s="16">
        <v>44.23</v>
      </c>
      <c r="L18" s="16">
        <v>0</v>
      </c>
      <c r="M18" s="28">
        <v>44.23</v>
      </c>
      <c r="N18" s="16">
        <v>0</v>
      </c>
      <c r="O18" s="16">
        <f t="shared" si="0"/>
        <v>148.65</v>
      </c>
      <c r="P18" s="16">
        <f t="shared" si="1"/>
        <v>0</v>
      </c>
      <c r="Q18" s="33" t="s">
        <v>246</v>
      </c>
      <c r="S18" s="9"/>
      <c r="T18" s="9"/>
    </row>
    <row r="19" spans="1:21" ht="45">
      <c r="A19" s="3">
        <v>4</v>
      </c>
      <c r="B19" s="24" t="s">
        <v>196</v>
      </c>
      <c r="C19" s="26" t="s">
        <v>14</v>
      </c>
      <c r="D19" s="33" t="s">
        <v>280</v>
      </c>
      <c r="E19" s="25" t="s">
        <v>252</v>
      </c>
      <c r="F19" s="26" t="s">
        <v>26</v>
      </c>
      <c r="G19" s="29">
        <v>717.4</v>
      </c>
      <c r="H19" s="29">
        <v>717.4</v>
      </c>
      <c r="I19" s="25" t="s">
        <v>27</v>
      </c>
      <c r="J19" s="98">
        <v>131.13999999999999</v>
      </c>
      <c r="K19" s="98">
        <v>144.83000000000001</v>
      </c>
      <c r="L19" s="16">
        <v>60</v>
      </c>
      <c r="M19" s="30">
        <v>200</v>
      </c>
      <c r="N19" s="16">
        <v>250</v>
      </c>
      <c r="O19" s="16">
        <f t="shared" si="0"/>
        <v>331.14</v>
      </c>
      <c r="P19" s="16">
        <f t="shared" si="1"/>
        <v>386.26</v>
      </c>
      <c r="Q19" s="33" t="s">
        <v>168</v>
      </c>
      <c r="S19" s="9"/>
      <c r="T19" s="9"/>
      <c r="U19" s="9"/>
    </row>
    <row r="20" spans="1:21" ht="45">
      <c r="A20" s="3">
        <v>5</v>
      </c>
      <c r="B20" s="24" t="s">
        <v>28</v>
      </c>
      <c r="C20" s="26" t="s">
        <v>29</v>
      </c>
      <c r="D20" s="33" t="s">
        <v>284</v>
      </c>
      <c r="E20" s="85" t="s">
        <v>263</v>
      </c>
      <c r="F20" s="31" t="s">
        <v>31</v>
      </c>
      <c r="G20" s="23">
        <v>764</v>
      </c>
      <c r="H20" s="23">
        <v>764</v>
      </c>
      <c r="I20" s="97" t="s">
        <v>205</v>
      </c>
      <c r="J20" s="23">
        <v>0</v>
      </c>
      <c r="K20" s="23">
        <v>80</v>
      </c>
      <c r="L20" s="23">
        <v>0</v>
      </c>
      <c r="M20" s="32">
        <v>80</v>
      </c>
      <c r="N20" s="16">
        <v>100</v>
      </c>
      <c r="O20" s="16">
        <f t="shared" si="0"/>
        <v>80</v>
      </c>
      <c r="P20" s="16">
        <f t="shared" si="1"/>
        <v>684</v>
      </c>
      <c r="Q20" s="33" t="s">
        <v>228</v>
      </c>
      <c r="S20" s="9"/>
      <c r="U20" s="9"/>
    </row>
    <row r="21" spans="1:21" ht="45">
      <c r="A21" s="3">
        <v>6</v>
      </c>
      <c r="B21" s="24" t="s">
        <v>197</v>
      </c>
      <c r="C21" s="26" t="s">
        <v>19</v>
      </c>
      <c r="D21" s="33" t="s">
        <v>280</v>
      </c>
      <c r="E21" s="25" t="s">
        <v>253</v>
      </c>
      <c r="F21" s="26" t="s">
        <v>31</v>
      </c>
      <c r="G21" s="16">
        <v>16.579999999999998</v>
      </c>
      <c r="H21" s="16">
        <v>16.579999999999998</v>
      </c>
      <c r="I21" s="25" t="s">
        <v>34</v>
      </c>
      <c r="J21" s="16">
        <v>0</v>
      </c>
      <c r="K21" s="98">
        <v>16.579999999999998</v>
      </c>
      <c r="L21" s="16">
        <v>0</v>
      </c>
      <c r="M21" s="16">
        <v>8.2899999999999991</v>
      </c>
      <c r="N21" s="98">
        <v>8.2899999999999991</v>
      </c>
      <c r="O21" s="16">
        <f t="shared" si="0"/>
        <v>8.2899999999999991</v>
      </c>
      <c r="P21" s="16">
        <f t="shared" si="1"/>
        <v>8.2899999999999991</v>
      </c>
      <c r="Q21" s="33" t="s">
        <v>228</v>
      </c>
    </row>
    <row r="22" spans="1:21" ht="45">
      <c r="A22" s="3">
        <v>7</v>
      </c>
      <c r="B22" s="24" t="s">
        <v>198</v>
      </c>
      <c r="C22" s="26" t="s">
        <v>35</v>
      </c>
      <c r="D22" s="33" t="s">
        <v>280</v>
      </c>
      <c r="E22" s="25" t="s">
        <v>252</v>
      </c>
      <c r="F22" s="26" t="s">
        <v>26</v>
      </c>
      <c r="G22" s="16">
        <v>54.01</v>
      </c>
      <c r="H22" s="16">
        <v>54.01</v>
      </c>
      <c r="I22" s="25" t="s">
        <v>37</v>
      </c>
      <c r="J22" s="98">
        <v>38.130000000000003</v>
      </c>
      <c r="K22" s="98">
        <v>8.01</v>
      </c>
      <c r="L22" s="16">
        <v>1.5</v>
      </c>
      <c r="M22" s="16">
        <v>8.01</v>
      </c>
      <c r="N22" s="16">
        <v>0</v>
      </c>
      <c r="O22" s="16">
        <f t="shared" si="0"/>
        <v>46.14</v>
      </c>
      <c r="P22" s="16">
        <f t="shared" si="1"/>
        <v>7.8699999999999957</v>
      </c>
      <c r="Q22" s="33" t="s">
        <v>161</v>
      </c>
    </row>
    <row r="23" spans="1:21" ht="43.5" customHeight="1">
      <c r="A23" s="11"/>
      <c r="B23" s="62" t="s">
        <v>229</v>
      </c>
      <c r="C23" s="55"/>
      <c r="D23" s="63"/>
      <c r="E23" s="63"/>
      <c r="F23" s="56"/>
      <c r="G23" s="86">
        <f>SUM(G16:G22)</f>
        <v>1801.8</v>
      </c>
      <c r="H23" s="86">
        <f>SUM(H16:H22)</f>
        <v>1802.97</v>
      </c>
      <c r="I23" s="86">
        <f t="shared" ref="I23:N23" si="2">SUM(I16:I22)</f>
        <v>0</v>
      </c>
      <c r="J23" s="86">
        <f t="shared" si="2"/>
        <v>369.66999999999996</v>
      </c>
      <c r="K23" s="86">
        <f t="shared" si="2"/>
        <v>300</v>
      </c>
      <c r="L23" s="86">
        <f t="shared" si="2"/>
        <v>62.09</v>
      </c>
      <c r="M23" s="86">
        <f t="shared" si="2"/>
        <v>346.88</v>
      </c>
      <c r="N23" s="86">
        <f t="shared" si="2"/>
        <v>358.29</v>
      </c>
      <c r="O23" s="16">
        <f t="shared" si="0"/>
        <v>716.55</v>
      </c>
      <c r="P23" s="8">
        <f t="shared" si="1"/>
        <v>1086.42</v>
      </c>
      <c r="Q23" s="11"/>
      <c r="T23" s="9"/>
    </row>
    <row r="24" spans="1:21" ht="30" customHeight="1">
      <c r="A24" s="11"/>
      <c r="B24" s="147" t="s">
        <v>191</v>
      </c>
      <c r="C24" s="148"/>
      <c r="D24" s="148"/>
      <c r="E24" s="148"/>
      <c r="F24" s="148"/>
      <c r="G24" s="148"/>
      <c r="H24" s="148"/>
      <c r="I24" s="148"/>
      <c r="J24" s="148"/>
      <c r="K24" s="148"/>
      <c r="L24" s="148"/>
      <c r="M24" s="148"/>
      <c r="N24" s="148"/>
      <c r="O24" s="148"/>
      <c r="P24" s="148"/>
      <c r="Q24" s="149"/>
      <c r="T24" s="9"/>
    </row>
    <row r="25" spans="1:21" ht="45">
      <c r="A25" s="3">
        <v>1</v>
      </c>
      <c r="B25" s="24" t="s">
        <v>39</v>
      </c>
      <c r="C25" s="26" t="s">
        <v>14</v>
      </c>
      <c r="D25" s="33" t="s">
        <v>280</v>
      </c>
      <c r="E25" s="25" t="s">
        <v>252</v>
      </c>
      <c r="F25" s="26" t="s">
        <v>40</v>
      </c>
      <c r="G25" s="16">
        <v>276.7</v>
      </c>
      <c r="H25" s="29">
        <v>261.93</v>
      </c>
      <c r="I25" s="25" t="s">
        <v>41</v>
      </c>
      <c r="J25" s="16">
        <v>0</v>
      </c>
      <c r="K25" s="29">
        <v>250</v>
      </c>
      <c r="L25" s="16">
        <v>50</v>
      </c>
      <c r="M25" s="17">
        <v>261.93</v>
      </c>
      <c r="N25" s="16">
        <v>0</v>
      </c>
      <c r="O25" s="16">
        <f>M25</f>
        <v>261.93</v>
      </c>
      <c r="P25" s="16">
        <v>0</v>
      </c>
      <c r="Q25" s="33" t="s">
        <v>169</v>
      </c>
    </row>
    <row r="26" spans="1:21" ht="45">
      <c r="A26" s="3">
        <v>2</v>
      </c>
      <c r="B26" s="24" t="s">
        <v>42</v>
      </c>
      <c r="C26" s="26" t="s">
        <v>43</v>
      </c>
      <c r="D26" s="33" t="s">
        <v>280</v>
      </c>
      <c r="E26" s="25" t="s">
        <v>252</v>
      </c>
      <c r="F26" s="26" t="s">
        <v>40</v>
      </c>
      <c r="G26" s="16">
        <v>392.52</v>
      </c>
      <c r="H26" s="16">
        <v>405.36</v>
      </c>
      <c r="I26" s="25" t="s">
        <v>144</v>
      </c>
      <c r="J26" s="34">
        <v>0</v>
      </c>
      <c r="K26" s="16">
        <v>392.52</v>
      </c>
      <c r="L26" s="16">
        <v>196.26</v>
      </c>
      <c r="M26" s="28">
        <v>405.36</v>
      </c>
      <c r="N26" s="16">
        <v>0</v>
      </c>
      <c r="O26" s="16">
        <f>M26</f>
        <v>405.36</v>
      </c>
      <c r="P26" s="16">
        <v>0</v>
      </c>
      <c r="Q26" s="33" t="s">
        <v>170</v>
      </c>
    </row>
    <row r="27" spans="1:21" ht="39">
      <c r="A27" s="3">
        <v>3</v>
      </c>
      <c r="B27" s="24" t="s">
        <v>276</v>
      </c>
      <c r="C27" s="26" t="s">
        <v>35</v>
      </c>
      <c r="D27" s="33" t="s">
        <v>286</v>
      </c>
      <c r="E27" s="25"/>
      <c r="F27" s="26" t="s">
        <v>40</v>
      </c>
      <c r="G27" s="16">
        <v>75</v>
      </c>
      <c r="H27" s="16">
        <v>75</v>
      </c>
      <c r="I27" s="25" t="s">
        <v>205</v>
      </c>
      <c r="J27" s="34">
        <v>0</v>
      </c>
      <c r="K27" s="16">
        <v>0</v>
      </c>
      <c r="L27" s="16">
        <v>0</v>
      </c>
      <c r="M27" s="36">
        <v>75</v>
      </c>
      <c r="N27" s="16">
        <v>0</v>
      </c>
      <c r="O27" s="16"/>
      <c r="P27" s="16"/>
      <c r="Q27" s="33" t="s">
        <v>228</v>
      </c>
    </row>
    <row r="28" spans="1:21" ht="25.5" customHeight="1">
      <c r="A28" s="11"/>
      <c r="B28" s="62" t="s">
        <v>230</v>
      </c>
      <c r="C28" s="55"/>
      <c r="D28" s="55"/>
      <c r="E28" s="55"/>
      <c r="F28" s="56"/>
      <c r="G28" s="60">
        <f>SUM(G25:G27)</f>
        <v>744.22</v>
      </c>
      <c r="H28" s="60">
        <f t="shared" ref="H28:N28" si="3">SUM(H25:H27)</f>
        <v>742.29</v>
      </c>
      <c r="I28" s="60">
        <f t="shared" si="3"/>
        <v>0</v>
      </c>
      <c r="J28" s="60">
        <f t="shared" si="3"/>
        <v>0</v>
      </c>
      <c r="K28" s="60">
        <f t="shared" si="3"/>
        <v>642.52</v>
      </c>
      <c r="L28" s="60">
        <f t="shared" si="3"/>
        <v>246.26</v>
      </c>
      <c r="M28" s="60">
        <f t="shared" si="3"/>
        <v>742.29</v>
      </c>
      <c r="N28" s="60">
        <f t="shared" si="3"/>
        <v>0</v>
      </c>
      <c r="O28" s="70"/>
      <c r="P28" s="70"/>
      <c r="Q28" s="11"/>
      <c r="S28" s="9"/>
    </row>
    <row r="29" spans="1:21" ht="18.75">
      <c r="A29" s="11"/>
      <c r="B29" s="147" t="s">
        <v>45</v>
      </c>
      <c r="C29" s="148"/>
      <c r="D29" s="148"/>
      <c r="E29" s="148"/>
      <c r="F29" s="148"/>
      <c r="G29" s="148"/>
      <c r="H29" s="148"/>
      <c r="I29" s="148"/>
      <c r="J29" s="148"/>
      <c r="K29" s="148"/>
      <c r="L29" s="148"/>
      <c r="M29" s="148"/>
      <c r="N29" s="148"/>
      <c r="O29" s="148"/>
      <c r="P29" s="148"/>
      <c r="Q29" s="149"/>
      <c r="S29" s="9"/>
    </row>
    <row r="30" spans="1:21" ht="45">
      <c r="A30" s="3">
        <v>1</v>
      </c>
      <c r="B30" s="24" t="s">
        <v>199</v>
      </c>
      <c r="C30" s="26" t="s">
        <v>14</v>
      </c>
      <c r="D30" s="33" t="s">
        <v>280</v>
      </c>
      <c r="E30" s="25" t="s">
        <v>251</v>
      </c>
      <c r="F30" s="26" t="s">
        <v>21</v>
      </c>
      <c r="G30" s="16">
        <v>4.41</v>
      </c>
      <c r="H30" s="16">
        <v>4.41</v>
      </c>
      <c r="I30" s="25" t="s">
        <v>46</v>
      </c>
      <c r="J30" s="16">
        <v>2.6</v>
      </c>
      <c r="K30" s="36">
        <v>1.6</v>
      </c>
      <c r="L30" s="16">
        <v>0</v>
      </c>
      <c r="M30" s="29">
        <v>0</v>
      </c>
      <c r="N30" s="98">
        <v>1.81</v>
      </c>
      <c r="O30" s="16">
        <f>J30+M30</f>
        <v>2.6</v>
      </c>
      <c r="P30" s="16"/>
      <c r="Q30" s="26" t="s">
        <v>18</v>
      </c>
    </row>
    <row r="31" spans="1:21" ht="45">
      <c r="A31" s="3">
        <v>2</v>
      </c>
      <c r="B31" s="24" t="s">
        <v>200</v>
      </c>
      <c r="C31" s="26" t="s">
        <v>14</v>
      </c>
      <c r="D31" s="33" t="s">
        <v>287</v>
      </c>
      <c r="E31" s="25" t="s">
        <v>254</v>
      </c>
      <c r="F31" s="26" t="s">
        <v>26</v>
      </c>
      <c r="G31" s="16">
        <v>16.53</v>
      </c>
      <c r="H31" s="16">
        <v>16.53</v>
      </c>
      <c r="I31" s="25" t="s">
        <v>47</v>
      </c>
      <c r="J31" s="16">
        <v>8.9</v>
      </c>
      <c r="K31" s="16">
        <v>7.63</v>
      </c>
      <c r="L31" s="16">
        <v>3.82</v>
      </c>
      <c r="M31" s="36">
        <v>7.63</v>
      </c>
      <c r="N31" s="16">
        <v>0</v>
      </c>
      <c r="O31" s="16">
        <f t="shared" ref="O31:O42" si="4">J31+M31</f>
        <v>16.53</v>
      </c>
      <c r="P31" s="16"/>
      <c r="Q31" s="26" t="s">
        <v>18</v>
      </c>
    </row>
    <row r="32" spans="1:21" ht="45">
      <c r="A32" s="3">
        <v>3</v>
      </c>
      <c r="B32" s="24" t="s">
        <v>201</v>
      </c>
      <c r="C32" s="26" t="s">
        <v>19</v>
      </c>
      <c r="D32" s="33" t="s">
        <v>280</v>
      </c>
      <c r="E32" s="25" t="s">
        <v>252</v>
      </c>
      <c r="F32" s="26" t="s">
        <v>21</v>
      </c>
      <c r="G32" s="16">
        <v>19.12</v>
      </c>
      <c r="H32" s="16">
        <v>21.46</v>
      </c>
      <c r="I32" s="25" t="s">
        <v>48</v>
      </c>
      <c r="J32" s="98">
        <v>19.12</v>
      </c>
      <c r="K32" s="98">
        <v>2.34</v>
      </c>
      <c r="L32" s="16">
        <v>1.17</v>
      </c>
      <c r="M32" s="36">
        <v>2.34</v>
      </c>
      <c r="N32" s="16">
        <v>0</v>
      </c>
      <c r="O32" s="16">
        <f t="shared" si="4"/>
        <v>21.46</v>
      </c>
      <c r="P32" s="16">
        <f t="shared" ref="P32:P42" ca="1" si="5">J32+M32+P32</f>
        <v>0</v>
      </c>
      <c r="Q32" s="33" t="s">
        <v>49</v>
      </c>
    </row>
    <row r="33" spans="1:19" ht="45">
      <c r="A33" s="3">
        <v>4</v>
      </c>
      <c r="B33" s="24" t="s">
        <v>202</v>
      </c>
      <c r="C33" s="26" t="s">
        <v>29</v>
      </c>
      <c r="D33" s="33" t="s">
        <v>280</v>
      </c>
      <c r="E33" s="25" t="s">
        <v>252</v>
      </c>
      <c r="F33" s="26" t="s">
        <v>40</v>
      </c>
      <c r="G33" s="16">
        <v>10.33</v>
      </c>
      <c r="H33" s="16">
        <v>10.33</v>
      </c>
      <c r="I33" s="25" t="s">
        <v>50</v>
      </c>
      <c r="J33" s="34">
        <v>0</v>
      </c>
      <c r="K33" s="16">
        <v>10.33</v>
      </c>
      <c r="L33" s="16">
        <v>5.17</v>
      </c>
      <c r="M33" s="36">
        <v>10.33</v>
      </c>
      <c r="N33" s="34">
        <v>0</v>
      </c>
      <c r="O33" s="16">
        <f t="shared" si="4"/>
        <v>10.33</v>
      </c>
      <c r="P33" s="16">
        <f t="shared" ca="1" si="5"/>
        <v>0</v>
      </c>
      <c r="Q33" s="33" t="s">
        <v>51</v>
      </c>
    </row>
    <row r="34" spans="1:19" ht="61.5" customHeight="1">
      <c r="A34" s="3">
        <v>5</v>
      </c>
      <c r="B34" s="24" t="s">
        <v>203</v>
      </c>
      <c r="C34" s="26" t="s">
        <v>19</v>
      </c>
      <c r="D34" s="33" t="s">
        <v>280</v>
      </c>
      <c r="E34" s="25" t="s">
        <v>251</v>
      </c>
      <c r="F34" s="26" t="s">
        <v>26</v>
      </c>
      <c r="G34" s="16">
        <v>3.69</v>
      </c>
      <c r="H34" s="16">
        <v>3.69</v>
      </c>
      <c r="I34" s="25" t="s">
        <v>52</v>
      </c>
      <c r="J34" s="98">
        <v>3.35</v>
      </c>
      <c r="K34" s="16">
        <v>0.34</v>
      </c>
      <c r="L34" s="16">
        <v>0</v>
      </c>
      <c r="M34" s="29">
        <v>0</v>
      </c>
      <c r="N34" s="16">
        <v>0</v>
      </c>
      <c r="O34" s="16">
        <f t="shared" si="4"/>
        <v>3.35</v>
      </c>
      <c r="P34" s="16">
        <f t="shared" ca="1" si="5"/>
        <v>0</v>
      </c>
      <c r="Q34" s="37" t="s">
        <v>18</v>
      </c>
      <c r="S34" s="9"/>
    </row>
    <row r="35" spans="1:19" ht="45">
      <c r="A35" s="3">
        <v>6</v>
      </c>
      <c r="B35" s="24" t="s">
        <v>175</v>
      </c>
      <c r="C35" s="47" t="s">
        <v>19</v>
      </c>
      <c r="D35" s="33" t="s">
        <v>280</v>
      </c>
      <c r="E35" s="38" t="s">
        <v>252</v>
      </c>
      <c r="F35" s="39" t="s">
        <v>40</v>
      </c>
      <c r="G35" s="29">
        <v>10.35</v>
      </c>
      <c r="H35" s="29">
        <v>10.35</v>
      </c>
      <c r="I35" s="38" t="s">
        <v>181</v>
      </c>
      <c r="J35" s="16">
        <v>0</v>
      </c>
      <c r="K35" s="16">
        <v>5.58</v>
      </c>
      <c r="L35" s="16">
        <v>0</v>
      </c>
      <c r="M35" s="16">
        <v>10.35</v>
      </c>
      <c r="N35" s="16">
        <v>0</v>
      </c>
      <c r="O35" s="16">
        <f t="shared" si="4"/>
        <v>10.35</v>
      </c>
      <c r="P35" s="16">
        <f t="shared" ca="1" si="5"/>
        <v>0</v>
      </c>
      <c r="Q35" s="40" t="s">
        <v>274</v>
      </c>
      <c r="S35" s="9"/>
    </row>
    <row r="36" spans="1:19" ht="45">
      <c r="A36" s="3">
        <v>7</v>
      </c>
      <c r="B36" s="24" t="s">
        <v>192</v>
      </c>
      <c r="C36" s="47" t="s">
        <v>173</v>
      </c>
      <c r="D36" s="33" t="s">
        <v>280</v>
      </c>
      <c r="E36" s="38" t="s">
        <v>252</v>
      </c>
      <c r="F36" s="39" t="s">
        <v>40</v>
      </c>
      <c r="G36" s="29">
        <v>11.22</v>
      </c>
      <c r="H36" s="29">
        <v>11.22</v>
      </c>
      <c r="I36" s="38" t="s">
        <v>180</v>
      </c>
      <c r="J36" s="16">
        <v>0</v>
      </c>
      <c r="K36" s="16">
        <v>6</v>
      </c>
      <c r="L36" s="16">
        <v>0</v>
      </c>
      <c r="M36" s="16">
        <v>11.22</v>
      </c>
      <c r="N36" s="16">
        <v>0</v>
      </c>
      <c r="O36" s="16">
        <f t="shared" si="4"/>
        <v>11.22</v>
      </c>
      <c r="P36" s="16">
        <f t="shared" ca="1" si="5"/>
        <v>0</v>
      </c>
      <c r="Q36" s="40" t="s">
        <v>274</v>
      </c>
      <c r="S36" s="9"/>
    </row>
    <row r="37" spans="1:19" ht="39">
      <c r="A37" s="3">
        <v>8</v>
      </c>
      <c r="B37" s="24" t="s">
        <v>176</v>
      </c>
      <c r="C37" s="47" t="s">
        <v>14</v>
      </c>
      <c r="D37" s="33" t="s">
        <v>280</v>
      </c>
      <c r="E37" s="38" t="s">
        <v>262</v>
      </c>
      <c r="F37" s="39" t="s">
        <v>40</v>
      </c>
      <c r="G37" s="29">
        <v>6.7</v>
      </c>
      <c r="H37" s="29">
        <v>6.7</v>
      </c>
      <c r="I37" s="35" t="s">
        <v>205</v>
      </c>
      <c r="J37" s="16">
        <v>0</v>
      </c>
      <c r="K37" s="16">
        <v>4</v>
      </c>
      <c r="L37" s="16">
        <v>0</v>
      </c>
      <c r="M37" s="16">
        <v>6.7</v>
      </c>
      <c r="N37" s="16">
        <v>0</v>
      </c>
      <c r="O37" s="16">
        <f t="shared" si="4"/>
        <v>6.7</v>
      </c>
      <c r="P37" s="16">
        <f t="shared" ca="1" si="5"/>
        <v>0</v>
      </c>
      <c r="Q37" s="40" t="s">
        <v>274</v>
      </c>
      <c r="S37" s="9"/>
    </row>
    <row r="38" spans="1:19" ht="39">
      <c r="A38" s="3">
        <v>9</v>
      </c>
      <c r="B38" s="24" t="s">
        <v>177</v>
      </c>
      <c r="C38" s="47" t="s">
        <v>14</v>
      </c>
      <c r="D38" s="33" t="s">
        <v>280</v>
      </c>
      <c r="E38" s="38" t="s">
        <v>262</v>
      </c>
      <c r="F38" s="39" t="s">
        <v>40</v>
      </c>
      <c r="G38" s="29">
        <v>7.17</v>
      </c>
      <c r="H38" s="29">
        <v>7.17</v>
      </c>
      <c r="I38" s="35" t="s">
        <v>205</v>
      </c>
      <c r="J38" s="16">
        <v>0</v>
      </c>
      <c r="K38" s="16">
        <v>4</v>
      </c>
      <c r="L38" s="16">
        <v>0</v>
      </c>
      <c r="M38" s="16">
        <v>7.17</v>
      </c>
      <c r="N38" s="16">
        <v>0</v>
      </c>
      <c r="O38" s="16">
        <f t="shared" si="4"/>
        <v>7.17</v>
      </c>
      <c r="P38" s="16">
        <f t="shared" ca="1" si="5"/>
        <v>0</v>
      </c>
      <c r="Q38" s="40" t="s">
        <v>274</v>
      </c>
      <c r="S38" s="9"/>
    </row>
    <row r="39" spans="1:19" ht="51.75">
      <c r="A39" s="3">
        <v>10</v>
      </c>
      <c r="B39" s="24" t="s">
        <v>178</v>
      </c>
      <c r="C39" s="47" t="s">
        <v>19</v>
      </c>
      <c r="D39" s="33" t="s">
        <v>280</v>
      </c>
      <c r="E39" s="38" t="s">
        <v>262</v>
      </c>
      <c r="F39" s="39" t="s">
        <v>40</v>
      </c>
      <c r="G39" s="29">
        <v>6.93</v>
      </c>
      <c r="H39" s="29">
        <v>6.93</v>
      </c>
      <c r="I39" s="35" t="s">
        <v>205</v>
      </c>
      <c r="J39" s="16">
        <v>0</v>
      </c>
      <c r="K39" s="16">
        <v>4</v>
      </c>
      <c r="L39" s="16">
        <v>0</v>
      </c>
      <c r="M39" s="16">
        <v>6.93</v>
      </c>
      <c r="N39" s="16">
        <v>0</v>
      </c>
      <c r="O39" s="16">
        <f t="shared" si="4"/>
        <v>6.93</v>
      </c>
      <c r="P39" s="16">
        <f t="shared" ca="1" si="5"/>
        <v>0</v>
      </c>
      <c r="Q39" s="40" t="s">
        <v>274</v>
      </c>
      <c r="S39" s="9"/>
    </row>
    <row r="40" spans="1:19" ht="39">
      <c r="A40" s="3">
        <v>11</v>
      </c>
      <c r="B40" s="24" t="s">
        <v>179</v>
      </c>
      <c r="C40" s="47" t="s">
        <v>107</v>
      </c>
      <c r="D40" s="33" t="s">
        <v>280</v>
      </c>
      <c r="E40" s="38" t="s">
        <v>262</v>
      </c>
      <c r="F40" s="39" t="s">
        <v>40</v>
      </c>
      <c r="G40" s="29">
        <v>0.8</v>
      </c>
      <c r="H40" s="29">
        <v>0.8</v>
      </c>
      <c r="I40" s="35" t="s">
        <v>205</v>
      </c>
      <c r="J40" s="16">
        <v>0</v>
      </c>
      <c r="K40" s="16">
        <v>0.8</v>
      </c>
      <c r="L40" s="16">
        <v>0</v>
      </c>
      <c r="M40" s="16">
        <v>0.8</v>
      </c>
      <c r="N40" s="16">
        <v>0</v>
      </c>
      <c r="O40" s="16">
        <f t="shared" si="4"/>
        <v>0.8</v>
      </c>
      <c r="P40" s="16">
        <f t="shared" ca="1" si="5"/>
        <v>0</v>
      </c>
      <c r="Q40" s="40" t="s">
        <v>274</v>
      </c>
      <c r="S40" s="9"/>
    </row>
    <row r="41" spans="1:19" ht="45">
      <c r="A41" s="3">
        <v>12</v>
      </c>
      <c r="B41" s="24" t="s">
        <v>210</v>
      </c>
      <c r="C41" s="38" t="s">
        <v>19</v>
      </c>
      <c r="D41" s="33" t="s">
        <v>280</v>
      </c>
      <c r="E41" s="38" t="s">
        <v>252</v>
      </c>
      <c r="F41" s="39" t="s">
        <v>31</v>
      </c>
      <c r="G41" s="29">
        <v>3.38</v>
      </c>
      <c r="H41" s="29">
        <v>3.38</v>
      </c>
      <c r="I41" s="38" t="s">
        <v>209</v>
      </c>
      <c r="J41" s="16">
        <v>0</v>
      </c>
      <c r="K41" s="16">
        <v>3.38</v>
      </c>
      <c r="L41" s="16">
        <v>0</v>
      </c>
      <c r="M41" s="16">
        <v>3.38</v>
      </c>
      <c r="N41" s="16">
        <v>0</v>
      </c>
      <c r="O41" s="16">
        <f t="shared" si="4"/>
        <v>3.38</v>
      </c>
      <c r="P41" s="16">
        <f t="shared" ca="1" si="5"/>
        <v>0</v>
      </c>
      <c r="Q41" s="33" t="s">
        <v>246</v>
      </c>
      <c r="S41" s="9"/>
    </row>
    <row r="42" spans="1:19" ht="40.5" customHeight="1">
      <c r="A42" s="11"/>
      <c r="B42" s="94" t="s">
        <v>231</v>
      </c>
      <c r="C42" s="55"/>
      <c r="D42" s="55"/>
      <c r="E42" s="55"/>
      <c r="F42" s="55"/>
      <c r="G42" s="60">
        <f t="shared" ref="G42:N42" si="6">SUM(G30:G41)</f>
        <v>100.62999999999998</v>
      </c>
      <c r="H42" s="60">
        <f t="shared" si="6"/>
        <v>102.96999999999998</v>
      </c>
      <c r="I42" s="60">
        <f t="shared" si="6"/>
        <v>0</v>
      </c>
      <c r="J42" s="60">
        <f t="shared" si="6"/>
        <v>33.97</v>
      </c>
      <c r="K42" s="60">
        <f t="shared" si="6"/>
        <v>50</v>
      </c>
      <c r="L42" s="60">
        <f t="shared" si="6"/>
        <v>10.16</v>
      </c>
      <c r="M42" s="60">
        <f t="shared" si="6"/>
        <v>66.849999999999994</v>
      </c>
      <c r="N42" s="60">
        <f t="shared" si="6"/>
        <v>1.81</v>
      </c>
      <c r="O42" s="16">
        <f t="shared" si="4"/>
        <v>100.82</v>
      </c>
      <c r="P42" s="16">
        <f t="shared" ca="1" si="5"/>
        <v>0</v>
      </c>
      <c r="Q42" s="11"/>
      <c r="S42" s="9"/>
    </row>
    <row r="43" spans="1:19" ht="48" customHeight="1">
      <c r="A43" s="11"/>
      <c r="B43" s="150" t="s">
        <v>53</v>
      </c>
      <c r="C43" s="151"/>
      <c r="D43" s="151"/>
      <c r="E43" s="151"/>
      <c r="F43" s="151"/>
      <c r="G43" s="151"/>
      <c r="H43" s="151"/>
      <c r="I43" s="151"/>
      <c r="J43" s="151"/>
      <c r="K43" s="151"/>
      <c r="L43" s="151"/>
      <c r="M43" s="151"/>
      <c r="N43" s="151"/>
      <c r="O43" s="151"/>
      <c r="P43" s="151"/>
      <c r="Q43" s="152"/>
      <c r="S43" s="9"/>
    </row>
    <row r="44" spans="1:19" ht="103.5" customHeight="1">
      <c r="A44" s="3">
        <v>1</v>
      </c>
      <c r="B44" s="24" t="s">
        <v>54</v>
      </c>
      <c r="C44" s="96" t="s">
        <v>55</v>
      </c>
      <c r="D44" s="25" t="s">
        <v>23</v>
      </c>
      <c r="E44" s="25" t="s">
        <v>255</v>
      </c>
      <c r="F44" s="26" t="s">
        <v>40</v>
      </c>
      <c r="G44" s="8">
        <v>1918.48</v>
      </c>
      <c r="H44" s="8">
        <v>1918.48</v>
      </c>
      <c r="I44" s="41" t="s">
        <v>56</v>
      </c>
      <c r="J44" s="41" t="s">
        <v>56</v>
      </c>
      <c r="K44" s="8">
        <v>1918.48</v>
      </c>
      <c r="L44" s="16">
        <v>0</v>
      </c>
      <c r="M44" s="36">
        <v>900</v>
      </c>
      <c r="N44" s="16">
        <v>300</v>
      </c>
      <c r="O44" s="88"/>
      <c r="P44" s="88"/>
      <c r="Q44" s="40" t="s">
        <v>274</v>
      </c>
      <c r="S44" s="9"/>
    </row>
    <row r="45" spans="1:19" ht="44.25" customHeight="1">
      <c r="A45" s="11"/>
      <c r="B45" s="95" t="s">
        <v>232</v>
      </c>
      <c r="C45" s="26"/>
      <c r="D45" s="33"/>
      <c r="E45" s="33"/>
      <c r="F45" s="26"/>
      <c r="G45" s="64">
        <f>SUM(G44)</f>
        <v>1918.48</v>
      </c>
      <c r="H45" s="64">
        <f>SUM(H44)</f>
        <v>1918.48</v>
      </c>
      <c r="I45" s="42"/>
      <c r="J45" s="42" t="s">
        <v>56</v>
      </c>
      <c r="K45" s="64">
        <f>SUM(K44)</f>
        <v>1918.48</v>
      </c>
      <c r="L45" s="64">
        <v>0</v>
      </c>
      <c r="M45" s="64">
        <v>900</v>
      </c>
      <c r="N45" s="64">
        <v>300</v>
      </c>
      <c r="O45" s="64"/>
      <c r="P45" s="64"/>
      <c r="Q45" s="42"/>
    </row>
    <row r="46" spans="1:19" ht="63" customHeight="1">
      <c r="A46" s="11"/>
      <c r="B46" s="147" t="s">
        <v>57</v>
      </c>
      <c r="C46" s="148"/>
      <c r="D46" s="148"/>
      <c r="E46" s="148"/>
      <c r="F46" s="148"/>
      <c r="G46" s="148"/>
      <c r="H46" s="148"/>
      <c r="I46" s="148"/>
      <c r="J46" s="148"/>
      <c r="K46" s="148"/>
      <c r="L46" s="148"/>
      <c r="M46" s="148"/>
      <c r="N46" s="148"/>
      <c r="O46" s="148"/>
      <c r="P46" s="148"/>
      <c r="Q46" s="149"/>
    </row>
    <row r="47" spans="1:19" ht="67.5" customHeight="1">
      <c r="A47" s="3">
        <v>1</v>
      </c>
      <c r="B47" s="24" t="s">
        <v>58</v>
      </c>
      <c r="C47" s="96" t="s">
        <v>55</v>
      </c>
      <c r="D47" s="25" t="s">
        <v>23</v>
      </c>
      <c r="E47" s="25" t="s">
        <v>255</v>
      </c>
      <c r="F47" s="26" t="s">
        <v>40</v>
      </c>
      <c r="G47" s="36">
        <v>100</v>
      </c>
      <c r="H47" s="36">
        <v>100</v>
      </c>
      <c r="I47" s="41" t="s">
        <v>56</v>
      </c>
      <c r="J47" s="41" t="s">
        <v>56</v>
      </c>
      <c r="K47" s="16">
        <v>100</v>
      </c>
      <c r="L47" s="16">
        <v>0</v>
      </c>
      <c r="M47" s="17">
        <v>50</v>
      </c>
      <c r="N47" s="17">
        <v>150</v>
      </c>
      <c r="O47" s="17"/>
      <c r="P47" s="17"/>
      <c r="Q47" s="40" t="s">
        <v>274</v>
      </c>
    </row>
    <row r="48" spans="1:19" ht="27" customHeight="1">
      <c r="A48" s="11"/>
      <c r="B48" s="54" t="s">
        <v>233</v>
      </c>
      <c r="C48" s="96"/>
      <c r="D48" s="25"/>
      <c r="E48" s="25"/>
      <c r="F48" s="26"/>
      <c r="G48" s="49">
        <f>SUM(G47)</f>
        <v>100</v>
      </c>
      <c r="H48" s="49">
        <f>SUM(H47)</f>
        <v>100</v>
      </c>
      <c r="I48" s="41"/>
      <c r="J48" s="41"/>
      <c r="K48" s="49">
        <f>SUM(K47)</f>
        <v>100</v>
      </c>
      <c r="L48" s="49">
        <f>SUM(L47)</f>
        <v>0</v>
      </c>
      <c r="M48" s="49">
        <f>SUM(M47)</f>
        <v>50</v>
      </c>
      <c r="N48" s="49">
        <f>SUM(N47)</f>
        <v>150</v>
      </c>
      <c r="O48" s="49"/>
      <c r="P48" s="49"/>
      <c r="Q48" s="42"/>
    </row>
    <row r="49" spans="1:17" ht="47.25" customHeight="1">
      <c r="A49" s="12"/>
      <c r="B49" s="71" t="s">
        <v>234</v>
      </c>
      <c r="C49" s="51"/>
      <c r="D49" s="52"/>
      <c r="E49" s="52"/>
      <c r="F49" s="50"/>
      <c r="G49" s="80">
        <f>G48+G45+G42+G28+G23</f>
        <v>4665.13</v>
      </c>
      <c r="H49" s="80">
        <f>H48+H45+H42+H28+H23</f>
        <v>4666.71</v>
      </c>
      <c r="I49" s="80">
        <f>I48+I45+I42+I28+I23</f>
        <v>0</v>
      </c>
      <c r="J49" s="80"/>
      <c r="K49" s="80">
        <f>K48+K45+K42+K28+K23</f>
        <v>3011</v>
      </c>
      <c r="L49" s="80">
        <f>L48+L45+L42+L28+L23</f>
        <v>318.51</v>
      </c>
      <c r="M49" s="80">
        <f>M48+M45+M42+M28+M23</f>
        <v>2106.02</v>
      </c>
      <c r="N49" s="81"/>
      <c r="O49" s="81"/>
      <c r="P49" s="81"/>
      <c r="Q49" s="69"/>
    </row>
    <row r="50" spans="1:17" ht="21.75" customHeight="1"/>
  </sheetData>
  <mergeCells count="18">
    <mergeCell ref="A6:Q6"/>
    <mergeCell ref="A1:Q1"/>
    <mergeCell ref="A2:Q2"/>
    <mergeCell ref="A3:Q3"/>
    <mergeCell ref="A4:Q4"/>
    <mergeCell ref="A5:Q5"/>
    <mergeCell ref="B46:Q46"/>
    <mergeCell ref="A7:Q7"/>
    <mergeCell ref="A8:Q8"/>
    <mergeCell ref="A9:Q9"/>
    <mergeCell ref="A10:Q10"/>
    <mergeCell ref="A11:Q11"/>
    <mergeCell ref="A12:Q12"/>
    <mergeCell ref="B14:Q14"/>
    <mergeCell ref="B15:Q15"/>
    <mergeCell ref="B24:Q24"/>
    <mergeCell ref="B29:Q29"/>
    <mergeCell ref="B43:Q43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68"/>
  <sheetViews>
    <sheetView topLeftCell="A61" workbookViewId="0">
      <selection activeCell="K68" sqref="K68"/>
    </sheetView>
  </sheetViews>
  <sheetFormatPr defaultRowHeight="15.75"/>
  <cols>
    <col min="1" max="1" width="3.7109375" customWidth="1"/>
    <col min="2" max="2" width="19.5703125" customWidth="1"/>
    <col min="3" max="3" width="9.42578125" style="21" customWidth="1"/>
    <col min="4" max="4" width="9" style="21" customWidth="1"/>
    <col min="5" max="5" width="11.5703125" style="21" customWidth="1"/>
    <col min="6" max="6" width="8.85546875" style="13" customWidth="1"/>
    <col min="7" max="7" width="8.85546875" style="22" customWidth="1"/>
    <col min="8" max="8" width="9.28515625" customWidth="1"/>
    <col min="9" max="9" width="10.5703125" customWidth="1"/>
    <col min="10" max="10" width="7.5703125" customWidth="1"/>
    <col min="11" max="12" width="8.42578125" customWidth="1"/>
    <col min="13" max="13" width="8" customWidth="1"/>
    <col min="14" max="14" width="9.140625" customWidth="1"/>
    <col min="15" max="15" width="8.85546875" customWidth="1"/>
    <col min="16" max="17" width="8.85546875" hidden="1" customWidth="1"/>
    <col min="18" max="18" width="10.42578125" style="13" customWidth="1"/>
  </cols>
  <sheetData>
    <row r="1" spans="1:20" ht="15">
      <c r="A1" s="154" t="s">
        <v>206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</row>
    <row r="2" spans="1:20" ht="15">
      <c r="A2" s="154" t="s">
        <v>213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</row>
    <row r="3" spans="1:20" ht="15">
      <c r="A3" s="154" t="s">
        <v>207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</row>
    <row r="4" spans="1:20" ht="15">
      <c r="A4" s="154" t="s">
        <v>212</v>
      </c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</row>
    <row r="5" spans="1:20" ht="15">
      <c r="A5" s="154" t="s">
        <v>208</v>
      </c>
      <c r="B5" s="154"/>
      <c r="C5" s="154"/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4"/>
      <c r="O5" s="154"/>
      <c r="P5" s="154"/>
      <c r="Q5" s="154"/>
      <c r="R5" s="154"/>
    </row>
    <row r="6" spans="1:20" ht="15">
      <c r="A6" s="154" t="s">
        <v>219</v>
      </c>
      <c r="B6" s="154"/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154"/>
      <c r="R6" s="154"/>
    </row>
    <row r="7" spans="1:20" ht="15">
      <c r="A7" s="155" t="s">
        <v>220</v>
      </c>
      <c r="B7" s="156"/>
      <c r="C7" s="156"/>
      <c r="D7" s="156"/>
      <c r="E7" s="156"/>
      <c r="F7" s="156"/>
      <c r="G7" s="156"/>
      <c r="H7" s="156"/>
      <c r="I7" s="156"/>
      <c r="J7" s="156"/>
      <c r="K7" s="156"/>
      <c r="L7" s="156"/>
      <c r="M7" s="156"/>
      <c r="N7" s="156"/>
      <c r="O7" s="156"/>
      <c r="P7" s="156"/>
      <c r="Q7" s="156"/>
      <c r="R7" s="157"/>
    </row>
    <row r="8" spans="1:20" ht="15">
      <c r="A8" s="154" t="s">
        <v>221</v>
      </c>
      <c r="B8" s="154"/>
      <c r="C8" s="154"/>
      <c r="D8" s="154"/>
      <c r="E8" s="154"/>
      <c r="F8" s="154"/>
      <c r="G8" s="154"/>
      <c r="H8" s="154"/>
      <c r="I8" s="154"/>
      <c r="J8" s="154"/>
      <c r="K8" s="154"/>
      <c r="L8" s="154"/>
      <c r="M8" s="154"/>
      <c r="N8" s="154"/>
      <c r="O8" s="154"/>
      <c r="P8" s="154"/>
      <c r="Q8" s="154"/>
      <c r="R8" s="154"/>
    </row>
    <row r="9" spans="1:20" ht="15">
      <c r="A9" s="155" t="s">
        <v>217</v>
      </c>
      <c r="B9" s="156"/>
      <c r="C9" s="156"/>
      <c r="D9" s="156"/>
      <c r="E9" s="156"/>
      <c r="F9" s="156"/>
      <c r="G9" s="156"/>
      <c r="H9" s="156"/>
      <c r="I9" s="156"/>
      <c r="J9" s="156"/>
      <c r="K9" s="156"/>
      <c r="L9" s="156"/>
      <c r="M9" s="156"/>
      <c r="N9" s="156"/>
      <c r="O9" s="156"/>
      <c r="P9" s="156"/>
      <c r="Q9" s="156"/>
      <c r="R9" s="157"/>
    </row>
    <row r="10" spans="1:20" ht="15">
      <c r="A10" s="155" t="s">
        <v>222</v>
      </c>
      <c r="B10" s="156"/>
      <c r="C10" s="156"/>
      <c r="D10" s="156"/>
      <c r="E10" s="156"/>
      <c r="F10" s="156"/>
      <c r="G10" s="156"/>
      <c r="H10" s="156"/>
      <c r="I10" s="156"/>
      <c r="J10" s="156"/>
      <c r="K10" s="156"/>
      <c r="L10" s="156"/>
      <c r="M10" s="156"/>
      <c r="N10" s="156"/>
      <c r="O10" s="156"/>
      <c r="P10" s="156"/>
      <c r="Q10" s="156"/>
      <c r="R10" s="156"/>
    </row>
    <row r="11" spans="1:20" ht="15">
      <c r="A11" s="154" t="s">
        <v>218</v>
      </c>
      <c r="B11" s="154"/>
      <c r="C11" s="154"/>
      <c r="D11" s="154"/>
      <c r="E11" s="154"/>
      <c r="F11" s="154"/>
      <c r="G11" s="154"/>
      <c r="H11" s="154"/>
      <c r="I11" s="154"/>
      <c r="J11" s="154"/>
      <c r="K11" s="154"/>
      <c r="L11" s="154"/>
      <c r="M11" s="154"/>
      <c r="N11" s="154"/>
      <c r="O11" s="154"/>
      <c r="P11" s="154"/>
      <c r="Q11" s="154"/>
      <c r="R11" s="154"/>
    </row>
    <row r="12" spans="1:20" ht="27" customHeight="1">
      <c r="A12" s="153" t="s">
        <v>172</v>
      </c>
      <c r="B12" s="153"/>
      <c r="C12" s="153"/>
      <c r="D12" s="153"/>
      <c r="E12" s="153"/>
      <c r="F12" s="153"/>
      <c r="G12" s="153"/>
      <c r="H12" s="153"/>
      <c r="I12" s="153"/>
      <c r="J12" s="153"/>
      <c r="K12" s="153"/>
      <c r="L12" s="153"/>
      <c r="M12" s="153"/>
      <c r="N12" s="153"/>
      <c r="O12" s="153"/>
      <c r="P12" s="153"/>
      <c r="Q12" s="153"/>
      <c r="R12" s="153"/>
    </row>
    <row r="13" spans="1:20" ht="90" customHeight="1">
      <c r="A13" s="1" t="s">
        <v>0</v>
      </c>
      <c r="B13" s="1" t="s">
        <v>1</v>
      </c>
      <c r="C13" s="1" t="s">
        <v>2</v>
      </c>
      <c r="D13" s="1" t="s">
        <v>3</v>
      </c>
      <c r="E13" s="1" t="s">
        <v>256</v>
      </c>
      <c r="F13" s="1" t="s">
        <v>4</v>
      </c>
      <c r="G13" s="1" t="s">
        <v>5</v>
      </c>
      <c r="H13" s="1" t="s">
        <v>6</v>
      </c>
      <c r="I13" s="1" t="s">
        <v>204</v>
      </c>
      <c r="J13" s="1" t="s">
        <v>7</v>
      </c>
      <c r="K13" s="1" t="s">
        <v>8</v>
      </c>
      <c r="L13" s="1" t="s">
        <v>294</v>
      </c>
      <c r="M13" s="1" t="s">
        <v>291</v>
      </c>
      <c r="N13" s="1" t="s">
        <v>10</v>
      </c>
      <c r="O13" s="1" t="s">
        <v>11</v>
      </c>
      <c r="P13" s="1" t="s">
        <v>268</v>
      </c>
      <c r="Q13" s="1" t="s">
        <v>267</v>
      </c>
      <c r="R13" s="1" t="s">
        <v>12</v>
      </c>
    </row>
    <row r="14" spans="1:20" ht="26.25" customHeight="1">
      <c r="A14" s="168" t="s">
        <v>59</v>
      </c>
      <c r="B14" s="169"/>
      <c r="C14" s="169"/>
      <c r="D14" s="169"/>
      <c r="E14" s="169"/>
      <c r="F14" s="169"/>
      <c r="G14" s="169"/>
      <c r="H14" s="169"/>
      <c r="I14" s="169"/>
      <c r="J14" s="169"/>
      <c r="K14" s="169"/>
      <c r="L14" s="169"/>
      <c r="M14" s="169"/>
      <c r="N14" s="169"/>
      <c r="O14" s="169"/>
      <c r="P14" s="169"/>
      <c r="Q14" s="169"/>
      <c r="R14" s="170"/>
    </row>
    <row r="15" spans="1:20" ht="21.75" customHeight="1">
      <c r="A15" s="11"/>
      <c r="B15" s="140" t="s">
        <v>13</v>
      </c>
      <c r="C15" s="140"/>
      <c r="D15" s="140"/>
      <c r="E15" s="140"/>
      <c r="F15" s="140"/>
      <c r="G15" s="140"/>
      <c r="H15" s="140"/>
      <c r="I15" s="140"/>
      <c r="J15" s="140"/>
      <c r="K15" s="140"/>
      <c r="L15" s="140"/>
      <c r="M15" s="140"/>
      <c r="N15" s="140"/>
      <c r="O15" s="140"/>
      <c r="P15" s="140"/>
      <c r="Q15" s="140"/>
      <c r="R15" s="140"/>
    </row>
    <row r="16" spans="1:20" ht="91.5" customHeight="1">
      <c r="A16" s="122">
        <v>1</v>
      </c>
      <c r="B16" s="118" t="s">
        <v>60</v>
      </c>
      <c r="C16" s="119" t="s">
        <v>14</v>
      </c>
      <c r="D16" s="119" t="s">
        <v>61</v>
      </c>
      <c r="E16" s="119" t="s">
        <v>252</v>
      </c>
      <c r="F16" s="120" t="s">
        <v>62</v>
      </c>
      <c r="G16" s="121">
        <v>93.3</v>
      </c>
      <c r="H16" s="121">
        <v>93.3</v>
      </c>
      <c r="I16" s="119" t="s">
        <v>63</v>
      </c>
      <c r="J16" s="120">
        <v>81.86</v>
      </c>
      <c r="K16" s="120">
        <v>11.44</v>
      </c>
      <c r="L16" s="120">
        <v>11.44</v>
      </c>
      <c r="M16" s="121">
        <v>2.86</v>
      </c>
      <c r="N16" s="121">
        <v>2.86</v>
      </c>
      <c r="O16" s="121">
        <v>0</v>
      </c>
      <c r="P16" s="121">
        <f>J16+N16</f>
        <v>84.72</v>
      </c>
      <c r="Q16" s="121">
        <f>H16-P16</f>
        <v>8.5799999999999983</v>
      </c>
      <c r="R16" s="119" t="s">
        <v>162</v>
      </c>
      <c r="T16" s="9"/>
    </row>
    <row r="17" spans="1:20" ht="49.5" customHeight="1">
      <c r="A17" s="122">
        <v>2</v>
      </c>
      <c r="B17" s="118" t="s">
        <v>64</v>
      </c>
      <c r="C17" s="119" t="s">
        <v>65</v>
      </c>
      <c r="D17" s="119" t="s">
        <v>66</v>
      </c>
      <c r="E17" s="119" t="s">
        <v>257</v>
      </c>
      <c r="F17" s="120" t="s">
        <v>67</v>
      </c>
      <c r="G17" s="120">
        <v>86.16</v>
      </c>
      <c r="H17" s="120">
        <v>86.16</v>
      </c>
      <c r="I17" s="119" t="s">
        <v>68</v>
      </c>
      <c r="J17" s="120">
        <v>77.83</v>
      </c>
      <c r="K17" s="120">
        <v>8.33</v>
      </c>
      <c r="L17" s="120">
        <v>8.33</v>
      </c>
      <c r="M17" s="121">
        <v>0</v>
      </c>
      <c r="N17" s="121">
        <v>8.33</v>
      </c>
      <c r="O17" s="121">
        <v>0</v>
      </c>
      <c r="P17" s="121">
        <f t="shared" ref="P17:P35" si="0">J17+N17</f>
        <v>86.16</v>
      </c>
      <c r="Q17" s="121">
        <f t="shared" ref="Q17:Q35" si="1">H17-P17</f>
        <v>0</v>
      </c>
      <c r="R17" s="119" t="s">
        <v>302</v>
      </c>
      <c r="T17" s="9"/>
    </row>
    <row r="18" spans="1:20" ht="49.5" customHeight="1">
      <c r="A18" s="122">
        <v>3</v>
      </c>
      <c r="B18" s="118" t="s">
        <v>69</v>
      </c>
      <c r="C18" s="119" t="s">
        <v>14</v>
      </c>
      <c r="D18" s="119" t="s">
        <v>70</v>
      </c>
      <c r="E18" s="119" t="s">
        <v>252</v>
      </c>
      <c r="F18" s="120" t="s">
        <v>26</v>
      </c>
      <c r="G18" s="121">
        <v>99.9</v>
      </c>
      <c r="H18" s="121">
        <v>99.9</v>
      </c>
      <c r="I18" s="119" t="s">
        <v>71</v>
      </c>
      <c r="J18" s="120">
        <v>39.06</v>
      </c>
      <c r="K18" s="120">
        <v>30.42</v>
      </c>
      <c r="L18" s="120">
        <v>30.42</v>
      </c>
      <c r="M18" s="121">
        <v>15.21</v>
      </c>
      <c r="N18" s="121">
        <v>30.42</v>
      </c>
      <c r="O18" s="120">
        <v>30.42</v>
      </c>
      <c r="P18" s="121">
        <f t="shared" si="0"/>
        <v>69.48</v>
      </c>
      <c r="Q18" s="121">
        <f t="shared" si="1"/>
        <v>30.42</v>
      </c>
      <c r="R18" s="119" t="s">
        <v>303</v>
      </c>
      <c r="T18" s="9"/>
    </row>
    <row r="19" spans="1:20" ht="66" customHeight="1">
      <c r="A19" s="122">
        <v>4</v>
      </c>
      <c r="B19" s="118" t="s">
        <v>72</v>
      </c>
      <c r="C19" s="119" t="s">
        <v>73</v>
      </c>
      <c r="D19" s="119" t="s">
        <v>73</v>
      </c>
      <c r="E19" s="119" t="s">
        <v>252</v>
      </c>
      <c r="F19" s="120" t="s">
        <v>26</v>
      </c>
      <c r="G19" s="120">
        <v>11.09</v>
      </c>
      <c r="H19" s="120">
        <v>11.09</v>
      </c>
      <c r="I19" s="119" t="s">
        <v>74</v>
      </c>
      <c r="J19" s="120">
        <v>3.41</v>
      </c>
      <c r="K19" s="120">
        <v>7.68</v>
      </c>
      <c r="L19" s="120">
        <v>7.68</v>
      </c>
      <c r="M19" s="121">
        <v>1.4</v>
      </c>
      <c r="N19" s="121">
        <v>7.68</v>
      </c>
      <c r="O19" s="121">
        <v>0</v>
      </c>
      <c r="P19" s="121">
        <f t="shared" si="0"/>
        <v>11.09</v>
      </c>
      <c r="Q19" s="121">
        <f t="shared" si="1"/>
        <v>0</v>
      </c>
      <c r="R19" s="119" t="s">
        <v>18</v>
      </c>
    </row>
    <row r="20" spans="1:20" ht="60" customHeight="1">
      <c r="A20" s="122">
        <v>5</v>
      </c>
      <c r="B20" s="118" t="s">
        <v>75</v>
      </c>
      <c r="C20" s="119" t="s">
        <v>76</v>
      </c>
      <c r="D20" s="119" t="s">
        <v>76</v>
      </c>
      <c r="E20" s="119" t="s">
        <v>258</v>
      </c>
      <c r="F20" s="120" t="s">
        <v>26</v>
      </c>
      <c r="G20" s="121">
        <v>16</v>
      </c>
      <c r="H20" s="121">
        <v>16</v>
      </c>
      <c r="I20" s="119" t="s">
        <v>77</v>
      </c>
      <c r="J20" s="120">
        <v>8.8800000000000008</v>
      </c>
      <c r="K20" s="120">
        <v>7.12</v>
      </c>
      <c r="L20" s="120">
        <v>7.12</v>
      </c>
      <c r="M20" s="121">
        <v>1.78</v>
      </c>
      <c r="N20" s="121">
        <v>7.12</v>
      </c>
      <c r="O20" s="121">
        <v>0</v>
      </c>
      <c r="P20" s="121">
        <f t="shared" si="0"/>
        <v>16</v>
      </c>
      <c r="Q20" s="121">
        <f t="shared" si="1"/>
        <v>0</v>
      </c>
      <c r="R20" s="119" t="s">
        <v>18</v>
      </c>
    </row>
    <row r="21" spans="1:20" ht="59.25" customHeight="1">
      <c r="A21" s="122">
        <v>6</v>
      </c>
      <c r="B21" s="118" t="s">
        <v>78</v>
      </c>
      <c r="C21" s="119" t="s">
        <v>29</v>
      </c>
      <c r="D21" s="119" t="s">
        <v>29</v>
      </c>
      <c r="E21" s="119" t="s">
        <v>259</v>
      </c>
      <c r="F21" s="120" t="s">
        <v>79</v>
      </c>
      <c r="G21" s="120">
        <v>33.06</v>
      </c>
      <c r="H21" s="121">
        <v>67</v>
      </c>
      <c r="I21" s="119" t="s">
        <v>80</v>
      </c>
      <c r="J21" s="120">
        <v>42.87</v>
      </c>
      <c r="K21" s="121">
        <v>9</v>
      </c>
      <c r="L21" s="121">
        <v>9</v>
      </c>
      <c r="M21" s="121">
        <v>0</v>
      </c>
      <c r="N21" s="121">
        <v>9</v>
      </c>
      <c r="O21" s="120">
        <v>15.13</v>
      </c>
      <c r="P21" s="121">
        <f t="shared" si="0"/>
        <v>51.87</v>
      </c>
      <c r="Q21" s="121">
        <f t="shared" si="1"/>
        <v>15.130000000000003</v>
      </c>
      <c r="R21" s="119" t="s">
        <v>18</v>
      </c>
    </row>
    <row r="22" spans="1:20" ht="60" customHeight="1">
      <c r="A22" s="122">
        <v>7</v>
      </c>
      <c r="B22" s="118" t="s">
        <v>81</v>
      </c>
      <c r="C22" s="119" t="s">
        <v>29</v>
      </c>
      <c r="D22" s="119" t="s">
        <v>29</v>
      </c>
      <c r="E22" s="119" t="s">
        <v>259</v>
      </c>
      <c r="F22" s="120" t="s">
        <v>82</v>
      </c>
      <c r="G22" s="120">
        <v>66.97</v>
      </c>
      <c r="H22" s="120">
        <v>66.97</v>
      </c>
      <c r="I22" s="119" t="s">
        <v>83</v>
      </c>
      <c r="J22" s="120">
        <v>56.06</v>
      </c>
      <c r="K22" s="121">
        <v>0</v>
      </c>
      <c r="L22" s="121">
        <v>0</v>
      </c>
      <c r="M22" s="121">
        <v>0</v>
      </c>
      <c r="N22" s="121">
        <v>0</v>
      </c>
      <c r="O22" s="120">
        <v>5.46</v>
      </c>
      <c r="P22" s="121">
        <f t="shared" si="0"/>
        <v>56.06</v>
      </c>
      <c r="Q22" s="121">
        <f t="shared" si="1"/>
        <v>10.909999999999997</v>
      </c>
      <c r="R22" s="119" t="s">
        <v>18</v>
      </c>
    </row>
    <row r="23" spans="1:20" ht="53.25" customHeight="1">
      <c r="A23" s="122">
        <v>8</v>
      </c>
      <c r="B23" s="118" t="s">
        <v>84</v>
      </c>
      <c r="C23" s="119" t="s">
        <v>43</v>
      </c>
      <c r="D23" s="119" t="s">
        <v>85</v>
      </c>
      <c r="E23" s="119" t="s">
        <v>259</v>
      </c>
      <c r="F23" s="120" t="s">
        <v>82</v>
      </c>
      <c r="G23" s="120">
        <v>66.97</v>
      </c>
      <c r="H23" s="120">
        <v>66.97</v>
      </c>
      <c r="I23" s="119" t="s">
        <v>86</v>
      </c>
      <c r="J23" s="120">
        <v>64.319999999999993</v>
      </c>
      <c r="K23" s="121">
        <v>0</v>
      </c>
      <c r="L23" s="121">
        <v>0</v>
      </c>
      <c r="M23" s="121">
        <v>0</v>
      </c>
      <c r="N23" s="121">
        <v>0</v>
      </c>
      <c r="O23" s="121">
        <v>0</v>
      </c>
      <c r="P23" s="121">
        <f t="shared" si="0"/>
        <v>64.319999999999993</v>
      </c>
      <c r="Q23" s="121">
        <f t="shared" si="1"/>
        <v>2.6500000000000057</v>
      </c>
      <c r="R23" s="119" t="s">
        <v>18</v>
      </c>
    </row>
    <row r="24" spans="1:20" ht="59.25" customHeight="1">
      <c r="A24" s="122">
        <v>9</v>
      </c>
      <c r="B24" s="118" t="s">
        <v>87</v>
      </c>
      <c r="C24" s="119" t="s">
        <v>43</v>
      </c>
      <c r="D24" s="119" t="s">
        <v>88</v>
      </c>
      <c r="E24" s="119" t="s">
        <v>259</v>
      </c>
      <c r="F24" s="120" t="s">
        <v>82</v>
      </c>
      <c r="G24" s="120">
        <v>67.319999999999993</v>
      </c>
      <c r="H24" s="120">
        <v>67.319999999999993</v>
      </c>
      <c r="I24" s="119" t="s">
        <v>89</v>
      </c>
      <c r="J24" s="120">
        <v>36.19</v>
      </c>
      <c r="K24" s="121">
        <v>10</v>
      </c>
      <c r="L24" s="121">
        <v>10</v>
      </c>
      <c r="M24" s="121">
        <v>0</v>
      </c>
      <c r="N24" s="121">
        <v>9</v>
      </c>
      <c r="O24" s="120">
        <v>15.56</v>
      </c>
      <c r="P24" s="121">
        <f t="shared" si="0"/>
        <v>45.19</v>
      </c>
      <c r="Q24" s="121">
        <f t="shared" si="1"/>
        <v>22.129999999999995</v>
      </c>
      <c r="R24" s="119" t="s">
        <v>160</v>
      </c>
    </row>
    <row r="25" spans="1:20" ht="48" customHeight="1">
      <c r="A25" s="122">
        <v>10</v>
      </c>
      <c r="B25" s="118" t="s">
        <v>270</v>
      </c>
      <c r="C25" s="119" t="s">
        <v>43</v>
      </c>
      <c r="D25" s="119" t="s">
        <v>90</v>
      </c>
      <c r="E25" s="119" t="s">
        <v>259</v>
      </c>
      <c r="F25" s="120" t="s">
        <v>82</v>
      </c>
      <c r="G25" s="120">
        <v>93.81</v>
      </c>
      <c r="H25" s="120">
        <v>93.81</v>
      </c>
      <c r="I25" s="119" t="s">
        <v>91</v>
      </c>
      <c r="J25" s="120">
        <v>87.29</v>
      </c>
      <c r="K25" s="120">
        <v>3.26</v>
      </c>
      <c r="L25" s="120">
        <v>3.26</v>
      </c>
      <c r="M25" s="121">
        <v>0</v>
      </c>
      <c r="N25" s="121">
        <v>3.26</v>
      </c>
      <c r="O25" s="120">
        <f>G25-J25-N25</f>
        <v>3.2599999999999962</v>
      </c>
      <c r="P25" s="121">
        <f t="shared" si="0"/>
        <v>90.550000000000011</v>
      </c>
      <c r="Q25" s="121">
        <f t="shared" si="1"/>
        <v>3.2599999999999909</v>
      </c>
      <c r="R25" s="119" t="s">
        <v>18</v>
      </c>
    </row>
    <row r="26" spans="1:20" ht="69.75" customHeight="1">
      <c r="A26" s="122">
        <v>11</v>
      </c>
      <c r="B26" s="118" t="s">
        <v>92</v>
      </c>
      <c r="C26" s="119" t="s">
        <v>93</v>
      </c>
      <c r="D26" s="119" t="s">
        <v>93</v>
      </c>
      <c r="E26" s="119" t="s">
        <v>259</v>
      </c>
      <c r="F26" s="120" t="s">
        <v>79</v>
      </c>
      <c r="G26" s="120">
        <v>97.64</v>
      </c>
      <c r="H26" s="120">
        <v>97.64</v>
      </c>
      <c r="I26" s="119" t="s">
        <v>94</v>
      </c>
      <c r="J26" s="120">
        <v>95.99</v>
      </c>
      <c r="K26" s="120">
        <v>1.65</v>
      </c>
      <c r="L26" s="120">
        <v>1.65</v>
      </c>
      <c r="M26" s="121">
        <v>0</v>
      </c>
      <c r="N26" s="121">
        <v>1.65</v>
      </c>
      <c r="O26" s="121">
        <v>0</v>
      </c>
      <c r="P26" s="121">
        <f t="shared" si="0"/>
        <v>97.64</v>
      </c>
      <c r="Q26" s="121">
        <f t="shared" si="1"/>
        <v>0</v>
      </c>
      <c r="R26" s="119" t="s">
        <v>18</v>
      </c>
    </row>
    <row r="27" spans="1:20" ht="58.5" customHeight="1">
      <c r="A27" s="122">
        <v>12</v>
      </c>
      <c r="B27" s="118" t="s">
        <v>95</v>
      </c>
      <c r="C27" s="119" t="s">
        <v>96</v>
      </c>
      <c r="D27" s="119" t="s">
        <v>96</v>
      </c>
      <c r="E27" s="119" t="s">
        <v>259</v>
      </c>
      <c r="F27" s="120" t="s">
        <v>79</v>
      </c>
      <c r="G27" s="120">
        <v>57.62</v>
      </c>
      <c r="H27" s="120">
        <v>57.62</v>
      </c>
      <c r="I27" s="119" t="s">
        <v>97</v>
      </c>
      <c r="J27" s="120">
        <v>41.74</v>
      </c>
      <c r="K27" s="121">
        <v>0</v>
      </c>
      <c r="L27" s="121">
        <v>0</v>
      </c>
      <c r="M27" s="121">
        <v>0</v>
      </c>
      <c r="N27" s="121">
        <v>0</v>
      </c>
      <c r="O27" s="120">
        <v>7.94</v>
      </c>
      <c r="P27" s="121">
        <f t="shared" si="0"/>
        <v>41.74</v>
      </c>
      <c r="Q27" s="121">
        <f t="shared" si="1"/>
        <v>15.879999999999995</v>
      </c>
      <c r="R27" s="119" t="s">
        <v>162</v>
      </c>
    </row>
    <row r="28" spans="1:20" ht="59.25" customHeight="1">
      <c r="A28" s="122">
        <v>13</v>
      </c>
      <c r="B28" s="118" t="s">
        <v>98</v>
      </c>
      <c r="C28" s="119" t="s">
        <v>99</v>
      </c>
      <c r="D28" s="119" t="s">
        <v>100</v>
      </c>
      <c r="E28" s="119" t="s">
        <v>259</v>
      </c>
      <c r="F28" s="120" t="s">
        <v>82</v>
      </c>
      <c r="G28" s="120">
        <v>66.97</v>
      </c>
      <c r="H28" s="120">
        <v>66.97</v>
      </c>
      <c r="I28" s="119" t="s">
        <v>101</v>
      </c>
      <c r="J28" s="120">
        <v>26.68</v>
      </c>
      <c r="K28" s="121">
        <v>10.01</v>
      </c>
      <c r="L28" s="120">
        <v>10.01</v>
      </c>
      <c r="M28" s="121">
        <v>0</v>
      </c>
      <c r="N28" s="121">
        <v>10</v>
      </c>
      <c r="O28" s="120">
        <v>30.29</v>
      </c>
      <c r="P28" s="121">
        <f t="shared" si="0"/>
        <v>36.68</v>
      </c>
      <c r="Q28" s="121">
        <f t="shared" si="1"/>
        <v>30.29</v>
      </c>
      <c r="R28" s="119" t="s">
        <v>51</v>
      </c>
    </row>
    <row r="29" spans="1:20" ht="58.5" customHeight="1">
      <c r="A29" s="122">
        <v>14</v>
      </c>
      <c r="B29" s="118" t="s">
        <v>102</v>
      </c>
      <c r="C29" s="119" t="s">
        <v>73</v>
      </c>
      <c r="D29" s="119" t="s">
        <v>73</v>
      </c>
      <c r="E29" s="119" t="s">
        <v>259</v>
      </c>
      <c r="F29" s="120" t="s">
        <v>82</v>
      </c>
      <c r="G29" s="120">
        <v>69.05</v>
      </c>
      <c r="H29" s="120">
        <v>69.05</v>
      </c>
      <c r="I29" s="119" t="s">
        <v>103</v>
      </c>
      <c r="J29" s="120">
        <v>49.59</v>
      </c>
      <c r="K29" s="121">
        <v>0</v>
      </c>
      <c r="L29" s="121">
        <v>0</v>
      </c>
      <c r="M29" s="121">
        <v>0</v>
      </c>
      <c r="N29" s="121">
        <v>0</v>
      </c>
      <c r="O29" s="120">
        <v>9.73</v>
      </c>
      <c r="P29" s="121">
        <f t="shared" si="0"/>
        <v>49.59</v>
      </c>
      <c r="Q29" s="121">
        <f t="shared" si="1"/>
        <v>19.459999999999994</v>
      </c>
      <c r="R29" s="119" t="s">
        <v>309</v>
      </c>
    </row>
    <row r="30" spans="1:20" ht="44.25" customHeight="1">
      <c r="A30" s="122">
        <v>15</v>
      </c>
      <c r="B30" s="118" t="s">
        <v>104</v>
      </c>
      <c r="C30" s="119" t="s">
        <v>14</v>
      </c>
      <c r="D30" s="119" t="s">
        <v>14</v>
      </c>
      <c r="E30" s="119" t="s">
        <v>252</v>
      </c>
      <c r="F30" s="120" t="s">
        <v>31</v>
      </c>
      <c r="G30" s="121">
        <v>6.1</v>
      </c>
      <c r="H30" s="121">
        <v>6.1</v>
      </c>
      <c r="I30" s="119" t="s">
        <v>105</v>
      </c>
      <c r="J30" s="120">
        <v>2.66</v>
      </c>
      <c r="K30" s="120">
        <v>3.44</v>
      </c>
      <c r="L30" s="120">
        <v>3.44</v>
      </c>
      <c r="M30" s="121">
        <v>1.61</v>
      </c>
      <c r="N30" s="121">
        <v>3.44</v>
      </c>
      <c r="O30" s="121">
        <v>0</v>
      </c>
      <c r="P30" s="121">
        <f t="shared" si="0"/>
        <v>6.1</v>
      </c>
      <c r="Q30" s="121">
        <f t="shared" si="1"/>
        <v>0</v>
      </c>
      <c r="R30" s="119" t="s">
        <v>18</v>
      </c>
    </row>
    <row r="31" spans="1:20" ht="61.5" customHeight="1">
      <c r="A31" s="122">
        <v>16</v>
      </c>
      <c r="B31" s="118" t="s">
        <v>106</v>
      </c>
      <c r="C31" s="119" t="s">
        <v>107</v>
      </c>
      <c r="D31" s="119" t="s">
        <v>108</v>
      </c>
      <c r="E31" s="119" t="s">
        <v>252</v>
      </c>
      <c r="F31" s="120" t="s">
        <v>31</v>
      </c>
      <c r="G31" s="121">
        <v>14.8</v>
      </c>
      <c r="H31" s="121">
        <v>14.8</v>
      </c>
      <c r="I31" s="119" t="s">
        <v>109</v>
      </c>
      <c r="J31" s="121">
        <v>4</v>
      </c>
      <c r="K31" s="121">
        <v>11</v>
      </c>
      <c r="L31" s="121">
        <v>11</v>
      </c>
      <c r="M31" s="121">
        <v>2.75</v>
      </c>
      <c r="N31" s="121">
        <v>11</v>
      </c>
      <c r="O31" s="121">
        <v>0</v>
      </c>
      <c r="P31" s="121">
        <f t="shared" si="0"/>
        <v>15</v>
      </c>
      <c r="Q31" s="121">
        <f t="shared" si="1"/>
        <v>-0.19999999999999929</v>
      </c>
      <c r="R31" s="119" t="s">
        <v>169</v>
      </c>
    </row>
    <row r="32" spans="1:20" ht="57" customHeight="1">
      <c r="A32" s="122">
        <v>17</v>
      </c>
      <c r="B32" s="118" t="s">
        <v>110</v>
      </c>
      <c r="C32" s="119" t="s">
        <v>65</v>
      </c>
      <c r="D32" s="119" t="s">
        <v>66</v>
      </c>
      <c r="E32" s="119" t="s">
        <v>258</v>
      </c>
      <c r="F32" s="120" t="s">
        <v>31</v>
      </c>
      <c r="G32" s="120">
        <v>6.71</v>
      </c>
      <c r="H32" s="120">
        <v>6.71</v>
      </c>
      <c r="I32" s="119" t="s">
        <v>111</v>
      </c>
      <c r="J32" s="121">
        <v>0</v>
      </c>
      <c r="K32" s="121">
        <v>6.71</v>
      </c>
      <c r="L32" s="121">
        <v>6.71</v>
      </c>
      <c r="M32" s="121">
        <v>6.71</v>
      </c>
      <c r="N32" s="121">
        <v>6.71</v>
      </c>
      <c r="O32" s="121">
        <f>G32-J32-N32</f>
        <v>0</v>
      </c>
      <c r="P32" s="121">
        <f t="shared" si="0"/>
        <v>6.71</v>
      </c>
      <c r="Q32" s="121">
        <f t="shared" si="1"/>
        <v>0</v>
      </c>
      <c r="R32" s="119" t="s">
        <v>18</v>
      </c>
    </row>
    <row r="33" spans="1:18" ht="72.75" customHeight="1">
      <c r="A33" s="122">
        <v>18</v>
      </c>
      <c r="B33" s="118" t="s">
        <v>112</v>
      </c>
      <c r="C33" s="119" t="s">
        <v>14</v>
      </c>
      <c r="D33" s="119" t="s">
        <v>14</v>
      </c>
      <c r="E33" s="119" t="s">
        <v>253</v>
      </c>
      <c r="F33" s="120" t="s">
        <v>31</v>
      </c>
      <c r="G33" s="120">
        <v>14.51</v>
      </c>
      <c r="H33" s="120">
        <v>14.51</v>
      </c>
      <c r="I33" s="119" t="s">
        <v>113</v>
      </c>
      <c r="J33" s="121">
        <v>0</v>
      </c>
      <c r="K33" s="121">
        <v>12</v>
      </c>
      <c r="L33" s="121">
        <v>12</v>
      </c>
      <c r="M33" s="121">
        <v>0</v>
      </c>
      <c r="N33" s="121">
        <v>6</v>
      </c>
      <c r="O33" s="120">
        <v>8.51</v>
      </c>
      <c r="P33" s="121">
        <f t="shared" si="0"/>
        <v>6</v>
      </c>
      <c r="Q33" s="121">
        <f t="shared" si="1"/>
        <v>8.51</v>
      </c>
      <c r="R33" s="119" t="s">
        <v>161</v>
      </c>
    </row>
    <row r="34" spans="1:18" ht="59.25" customHeight="1">
      <c r="A34" s="122">
        <v>19</v>
      </c>
      <c r="B34" s="118" t="s">
        <v>114</v>
      </c>
      <c r="C34" s="119" t="s">
        <v>73</v>
      </c>
      <c r="D34" s="119" t="s">
        <v>115</v>
      </c>
      <c r="E34" s="119" t="s">
        <v>259</v>
      </c>
      <c r="F34" s="120" t="s">
        <v>79</v>
      </c>
      <c r="G34" s="120">
        <v>36.17</v>
      </c>
      <c r="H34" s="120">
        <v>36.17</v>
      </c>
      <c r="I34" s="119" t="s">
        <v>116</v>
      </c>
      <c r="J34" s="120">
        <v>29.99</v>
      </c>
      <c r="K34" s="121">
        <v>0</v>
      </c>
      <c r="L34" s="121">
        <v>0</v>
      </c>
      <c r="M34" s="121">
        <v>0</v>
      </c>
      <c r="N34" s="121">
        <v>0</v>
      </c>
      <c r="O34" s="121">
        <v>0</v>
      </c>
      <c r="P34" s="121">
        <f t="shared" si="0"/>
        <v>29.99</v>
      </c>
      <c r="Q34" s="121">
        <f t="shared" si="1"/>
        <v>6.1800000000000033</v>
      </c>
      <c r="R34" s="119" t="s">
        <v>161</v>
      </c>
    </row>
    <row r="35" spans="1:18" ht="32.25" customHeight="1">
      <c r="A35" s="123"/>
      <c r="B35" s="124" t="s">
        <v>229</v>
      </c>
      <c r="C35" s="125"/>
      <c r="D35" s="125"/>
      <c r="E35" s="125"/>
      <c r="F35" s="126"/>
      <c r="G35" s="127">
        <f>SUM(G16:G34)</f>
        <v>1004.1499999999999</v>
      </c>
      <c r="H35" s="127">
        <f t="shared" ref="H35:O35" si="2">SUM(H16:H34)</f>
        <v>1038.0899999999999</v>
      </c>
      <c r="I35" s="137">
        <f t="shared" si="2"/>
        <v>0</v>
      </c>
      <c r="J35" s="137">
        <f t="shared" si="2"/>
        <v>748.42</v>
      </c>
      <c r="K35" s="137">
        <f t="shared" si="2"/>
        <v>132.06</v>
      </c>
      <c r="L35" s="137">
        <f t="shared" si="2"/>
        <v>132.06</v>
      </c>
      <c r="M35" s="137">
        <f t="shared" si="2"/>
        <v>32.32</v>
      </c>
      <c r="N35" s="137">
        <f t="shared" si="2"/>
        <v>116.47</v>
      </c>
      <c r="O35" s="137">
        <f t="shared" si="2"/>
        <v>126.30000000000001</v>
      </c>
      <c r="P35" s="121">
        <f t="shared" si="0"/>
        <v>864.89</v>
      </c>
      <c r="Q35" s="121">
        <f t="shared" si="1"/>
        <v>173.19999999999993</v>
      </c>
      <c r="R35" s="128"/>
    </row>
    <row r="36" spans="1:18" ht="28.5" customHeight="1">
      <c r="A36" s="171" t="s">
        <v>38</v>
      </c>
      <c r="B36" s="172"/>
      <c r="C36" s="172"/>
      <c r="D36" s="172"/>
      <c r="E36" s="172"/>
      <c r="F36" s="172"/>
      <c r="G36" s="172"/>
      <c r="H36" s="172"/>
      <c r="I36" s="172"/>
      <c r="J36" s="172"/>
      <c r="K36" s="172"/>
      <c r="L36" s="172"/>
      <c r="M36" s="172"/>
      <c r="N36" s="172"/>
      <c r="O36" s="172"/>
      <c r="P36" s="172"/>
      <c r="Q36" s="172"/>
      <c r="R36" s="173"/>
    </row>
    <row r="37" spans="1:18" ht="71.25" customHeight="1">
      <c r="A37" s="123">
        <v>1</v>
      </c>
      <c r="B37" s="118" t="s">
        <v>117</v>
      </c>
      <c r="C37" s="117" t="s">
        <v>99</v>
      </c>
      <c r="D37" s="129" t="s">
        <v>99</v>
      </c>
      <c r="E37" s="104" t="s">
        <v>257</v>
      </c>
      <c r="F37" s="100" t="s">
        <v>40</v>
      </c>
      <c r="G37" s="110">
        <v>31.57</v>
      </c>
      <c r="H37" s="110">
        <v>31.57</v>
      </c>
      <c r="I37" s="77" t="s">
        <v>118</v>
      </c>
      <c r="J37" s="102">
        <v>0</v>
      </c>
      <c r="K37" s="102">
        <v>20</v>
      </c>
      <c r="L37" s="102">
        <v>10</v>
      </c>
      <c r="M37" s="102">
        <v>0</v>
      </c>
      <c r="N37" s="130">
        <v>10</v>
      </c>
      <c r="O37" s="130">
        <v>21.57</v>
      </c>
      <c r="P37" s="130"/>
      <c r="Q37" s="130"/>
      <c r="R37" s="131" t="s">
        <v>310</v>
      </c>
    </row>
    <row r="38" spans="1:18" ht="66" customHeight="1">
      <c r="A38" s="123">
        <v>2</v>
      </c>
      <c r="B38" s="118" t="s">
        <v>119</v>
      </c>
      <c r="C38" s="117" t="s">
        <v>19</v>
      </c>
      <c r="D38" s="129" t="s">
        <v>32</v>
      </c>
      <c r="E38" s="104" t="s">
        <v>252</v>
      </c>
      <c r="F38" s="100" t="s">
        <v>40</v>
      </c>
      <c r="G38" s="110">
        <v>82.58</v>
      </c>
      <c r="H38" s="110">
        <v>82.58</v>
      </c>
      <c r="I38" s="77" t="s">
        <v>120</v>
      </c>
      <c r="J38" s="102">
        <v>0</v>
      </c>
      <c r="K38" s="102">
        <v>82.58</v>
      </c>
      <c r="L38" s="102">
        <v>41.29</v>
      </c>
      <c r="M38" s="102">
        <v>41.29</v>
      </c>
      <c r="N38" s="130">
        <v>82.58</v>
      </c>
      <c r="O38" s="130">
        <v>0</v>
      </c>
      <c r="P38" s="130"/>
      <c r="Q38" s="130"/>
      <c r="R38" s="131" t="s">
        <v>162</v>
      </c>
    </row>
    <row r="39" spans="1:18" ht="107.25" customHeight="1">
      <c r="A39" s="123">
        <v>3</v>
      </c>
      <c r="B39" s="118" t="s">
        <v>275</v>
      </c>
      <c r="C39" s="117" t="s">
        <v>19</v>
      </c>
      <c r="D39" s="129" t="s">
        <v>271</v>
      </c>
      <c r="E39" s="104" t="s">
        <v>257</v>
      </c>
      <c r="F39" s="100" t="s">
        <v>40</v>
      </c>
      <c r="G39" s="41">
        <v>136</v>
      </c>
      <c r="H39" s="41">
        <v>136</v>
      </c>
      <c r="I39" s="41" t="s">
        <v>205</v>
      </c>
      <c r="J39" s="41">
        <v>0</v>
      </c>
      <c r="K39" s="41">
        <v>54.85</v>
      </c>
      <c r="L39" s="41">
        <v>27.43</v>
      </c>
      <c r="M39" s="41">
        <v>0</v>
      </c>
      <c r="N39" s="41">
        <v>54.85</v>
      </c>
      <c r="O39" s="41">
        <v>81.150000000000006</v>
      </c>
      <c r="P39" s="41"/>
      <c r="Q39" s="41"/>
      <c r="R39" s="114" t="s">
        <v>272</v>
      </c>
    </row>
    <row r="40" spans="1:18" ht="30.75" customHeight="1">
      <c r="A40" s="123"/>
      <c r="B40" s="124" t="s">
        <v>230</v>
      </c>
      <c r="C40" s="125"/>
      <c r="D40" s="125"/>
      <c r="E40" s="125"/>
      <c r="F40" s="126"/>
      <c r="G40" s="132">
        <f>SUM(G37:G39)</f>
        <v>250.15</v>
      </c>
      <c r="H40" s="132">
        <f t="shared" ref="H40:O40" si="3">SUM(H37:H39)</f>
        <v>250.15</v>
      </c>
      <c r="I40" s="132">
        <f t="shared" si="3"/>
        <v>0</v>
      </c>
      <c r="J40" s="132">
        <f t="shared" si="3"/>
        <v>0</v>
      </c>
      <c r="K40" s="138">
        <f t="shared" si="3"/>
        <v>157.43</v>
      </c>
      <c r="L40" s="138">
        <f t="shared" si="3"/>
        <v>78.72</v>
      </c>
      <c r="M40" s="132">
        <f t="shared" si="3"/>
        <v>41.29</v>
      </c>
      <c r="N40" s="132">
        <f t="shared" si="3"/>
        <v>147.43</v>
      </c>
      <c r="O40" s="132">
        <f t="shared" si="3"/>
        <v>102.72</v>
      </c>
      <c r="P40" s="133"/>
      <c r="Q40" s="133"/>
      <c r="R40" s="123"/>
    </row>
    <row r="41" spans="1:18" ht="33.75" customHeight="1">
      <c r="A41" s="165" t="s">
        <v>45</v>
      </c>
      <c r="B41" s="166"/>
      <c r="C41" s="166"/>
      <c r="D41" s="166"/>
      <c r="E41" s="166"/>
      <c r="F41" s="166"/>
      <c r="G41" s="166"/>
      <c r="H41" s="166"/>
      <c r="I41" s="166"/>
      <c r="J41" s="166"/>
      <c r="K41" s="166"/>
      <c r="L41" s="166"/>
      <c r="M41" s="166"/>
      <c r="N41" s="166"/>
      <c r="O41" s="166"/>
      <c r="P41" s="166"/>
      <c r="Q41" s="166"/>
      <c r="R41" s="167"/>
    </row>
    <row r="42" spans="1:18" ht="86.25" customHeight="1">
      <c r="A42" s="123">
        <v>1</v>
      </c>
      <c r="B42" s="118" t="s">
        <v>121</v>
      </c>
      <c r="C42" s="101" t="s">
        <v>73</v>
      </c>
      <c r="D42" s="101" t="s">
        <v>122</v>
      </c>
      <c r="E42" s="101" t="s">
        <v>252</v>
      </c>
      <c r="F42" s="103" t="s">
        <v>26</v>
      </c>
      <c r="G42" s="110">
        <v>9.06</v>
      </c>
      <c r="H42" s="110">
        <v>9.06</v>
      </c>
      <c r="I42" s="77" t="s">
        <v>123</v>
      </c>
      <c r="J42" s="110">
        <v>4.53</v>
      </c>
      <c r="K42" s="110">
        <v>4.53</v>
      </c>
      <c r="L42" s="110">
        <v>4.53</v>
      </c>
      <c r="M42" s="41">
        <v>2.27</v>
      </c>
      <c r="N42" s="108">
        <v>4.53</v>
      </c>
      <c r="O42" s="109">
        <v>0</v>
      </c>
      <c r="P42" s="109">
        <f>J42+N42</f>
        <v>9.06</v>
      </c>
      <c r="Q42" s="109">
        <f>H42-P42</f>
        <v>0</v>
      </c>
      <c r="R42" s="77" t="s">
        <v>18</v>
      </c>
    </row>
    <row r="43" spans="1:18" ht="110.25" customHeight="1">
      <c r="A43" s="123">
        <v>2</v>
      </c>
      <c r="B43" s="118" t="s">
        <v>124</v>
      </c>
      <c r="C43" s="101" t="s">
        <v>43</v>
      </c>
      <c r="D43" s="101" t="s">
        <v>125</v>
      </c>
      <c r="E43" s="101" t="s">
        <v>252</v>
      </c>
      <c r="F43" s="103" t="s">
        <v>26</v>
      </c>
      <c r="G43" s="110">
        <v>3.19</v>
      </c>
      <c r="H43" s="110">
        <v>3.19</v>
      </c>
      <c r="I43" s="77" t="s">
        <v>126</v>
      </c>
      <c r="J43" s="110">
        <v>2.34</v>
      </c>
      <c r="K43" s="41">
        <v>0.85</v>
      </c>
      <c r="L43" s="41">
        <v>0.85</v>
      </c>
      <c r="M43" s="107">
        <v>0</v>
      </c>
      <c r="N43" s="108">
        <v>0.85</v>
      </c>
      <c r="O43" s="109">
        <v>0</v>
      </c>
      <c r="P43" s="109">
        <f t="shared" ref="P43:P61" si="4">J43+N43</f>
        <v>3.19</v>
      </c>
      <c r="Q43" s="109">
        <f t="shared" ref="Q43:Q61" si="5">H43-P43</f>
        <v>0</v>
      </c>
      <c r="R43" s="77" t="s">
        <v>304</v>
      </c>
    </row>
    <row r="44" spans="1:18" ht="48.75" customHeight="1">
      <c r="A44" s="123">
        <v>3</v>
      </c>
      <c r="B44" s="118" t="s">
        <v>127</v>
      </c>
      <c r="C44" s="101" t="s">
        <v>128</v>
      </c>
      <c r="D44" s="101" t="s">
        <v>128</v>
      </c>
      <c r="E44" s="101" t="s">
        <v>252</v>
      </c>
      <c r="F44" s="103" t="s">
        <v>31</v>
      </c>
      <c r="G44" s="41">
        <v>3</v>
      </c>
      <c r="H44" s="41">
        <v>2.4</v>
      </c>
      <c r="I44" s="77" t="s">
        <v>129</v>
      </c>
      <c r="J44" s="41">
        <v>2.4</v>
      </c>
      <c r="K44" s="41">
        <v>0</v>
      </c>
      <c r="L44" s="41">
        <v>0</v>
      </c>
      <c r="M44" s="41">
        <v>0</v>
      </c>
      <c r="N44" s="105">
        <v>0</v>
      </c>
      <c r="O44" s="41">
        <v>0</v>
      </c>
      <c r="P44" s="109">
        <f t="shared" si="4"/>
        <v>2.4</v>
      </c>
      <c r="Q44" s="109">
        <f t="shared" si="5"/>
        <v>0</v>
      </c>
      <c r="R44" s="77" t="s">
        <v>18</v>
      </c>
    </row>
    <row r="45" spans="1:18" ht="52.5" customHeight="1">
      <c r="A45" s="123">
        <v>4</v>
      </c>
      <c r="B45" s="118" t="s">
        <v>130</v>
      </c>
      <c r="C45" s="101" t="s">
        <v>14</v>
      </c>
      <c r="D45" s="101" t="s">
        <v>14</v>
      </c>
      <c r="E45" s="101" t="s">
        <v>252</v>
      </c>
      <c r="F45" s="103" t="s">
        <v>40</v>
      </c>
      <c r="G45" s="110">
        <v>10.92</v>
      </c>
      <c r="H45" s="110">
        <v>10.92</v>
      </c>
      <c r="I45" s="77" t="s">
        <v>239</v>
      </c>
      <c r="J45" s="41">
        <v>0</v>
      </c>
      <c r="K45" s="41">
        <v>10.92</v>
      </c>
      <c r="L45" s="41">
        <v>10.92</v>
      </c>
      <c r="M45" s="41">
        <v>5.46</v>
      </c>
      <c r="N45" s="109">
        <v>10.92</v>
      </c>
      <c r="O45" s="41">
        <v>0</v>
      </c>
      <c r="P45" s="109">
        <f t="shared" si="4"/>
        <v>10.92</v>
      </c>
      <c r="Q45" s="109">
        <f t="shared" si="5"/>
        <v>0</v>
      </c>
      <c r="R45" s="77" t="s">
        <v>305</v>
      </c>
    </row>
    <row r="46" spans="1:18" ht="54.75" customHeight="1">
      <c r="A46" s="123">
        <v>5</v>
      </c>
      <c r="B46" s="118" t="s">
        <v>131</v>
      </c>
      <c r="C46" s="101" t="s">
        <v>14</v>
      </c>
      <c r="D46" s="101" t="s">
        <v>14</v>
      </c>
      <c r="E46" s="101" t="s">
        <v>252</v>
      </c>
      <c r="F46" s="103" t="s">
        <v>40</v>
      </c>
      <c r="G46" s="110">
        <v>11.92</v>
      </c>
      <c r="H46" s="110">
        <v>11.92</v>
      </c>
      <c r="I46" s="77" t="s">
        <v>321</v>
      </c>
      <c r="J46" s="41">
        <v>0</v>
      </c>
      <c r="K46" s="41">
        <v>11.92</v>
      </c>
      <c r="L46" s="41">
        <v>5.96</v>
      </c>
      <c r="M46" s="41">
        <v>0</v>
      </c>
      <c r="N46" s="109">
        <v>11.92</v>
      </c>
      <c r="O46" s="41">
        <v>0</v>
      </c>
      <c r="P46" s="109">
        <f t="shared" si="4"/>
        <v>11.92</v>
      </c>
      <c r="Q46" s="109">
        <f t="shared" si="5"/>
        <v>0</v>
      </c>
      <c r="R46" s="77" t="s">
        <v>306</v>
      </c>
    </row>
    <row r="47" spans="1:18" ht="47.25" customHeight="1">
      <c r="A47" s="123">
        <v>6</v>
      </c>
      <c r="B47" s="118" t="s">
        <v>132</v>
      </c>
      <c r="C47" s="101" t="s">
        <v>107</v>
      </c>
      <c r="D47" s="101" t="s">
        <v>107</v>
      </c>
      <c r="E47" s="101" t="s">
        <v>252</v>
      </c>
      <c r="F47" s="103" t="s">
        <v>40</v>
      </c>
      <c r="G47" s="41">
        <v>2</v>
      </c>
      <c r="H47" s="41">
        <v>2</v>
      </c>
      <c r="I47" s="104" t="s">
        <v>167</v>
      </c>
      <c r="J47" s="41">
        <v>0</v>
      </c>
      <c r="K47" s="41">
        <v>2</v>
      </c>
      <c r="L47" s="41">
        <v>2</v>
      </c>
      <c r="M47" s="41">
        <v>0</v>
      </c>
      <c r="N47" s="109">
        <v>2</v>
      </c>
      <c r="O47" s="41">
        <v>0</v>
      </c>
      <c r="P47" s="109">
        <f t="shared" si="4"/>
        <v>2</v>
      </c>
      <c r="Q47" s="109">
        <f t="shared" si="5"/>
        <v>0</v>
      </c>
      <c r="R47" s="77" t="s">
        <v>171</v>
      </c>
    </row>
    <row r="48" spans="1:18" ht="66.75" customHeight="1">
      <c r="A48" s="123">
        <v>7</v>
      </c>
      <c r="B48" s="118" t="s">
        <v>133</v>
      </c>
      <c r="C48" s="101" t="s">
        <v>99</v>
      </c>
      <c r="D48" s="101" t="s">
        <v>99</v>
      </c>
      <c r="E48" s="101" t="s">
        <v>252</v>
      </c>
      <c r="F48" s="103" t="s">
        <v>40</v>
      </c>
      <c r="G48" s="41">
        <v>8.43</v>
      </c>
      <c r="H48" s="41">
        <v>8.43</v>
      </c>
      <c r="I48" s="77" t="s">
        <v>269</v>
      </c>
      <c r="J48" s="41">
        <v>0</v>
      </c>
      <c r="K48" s="41">
        <v>8.43</v>
      </c>
      <c r="L48" s="41">
        <v>8.43</v>
      </c>
      <c r="M48" s="41">
        <v>0</v>
      </c>
      <c r="N48" s="109">
        <v>8.43</v>
      </c>
      <c r="O48" s="41">
        <v>0</v>
      </c>
      <c r="P48" s="109">
        <f t="shared" si="4"/>
        <v>8.43</v>
      </c>
      <c r="Q48" s="109">
        <f t="shared" si="5"/>
        <v>0</v>
      </c>
      <c r="R48" s="77" t="s">
        <v>242</v>
      </c>
    </row>
    <row r="49" spans="1:18" ht="45.75" customHeight="1">
      <c r="A49" s="123">
        <v>8</v>
      </c>
      <c r="B49" s="118" t="s">
        <v>134</v>
      </c>
      <c r="C49" s="104" t="s">
        <v>135</v>
      </c>
      <c r="D49" s="101" t="s">
        <v>136</v>
      </c>
      <c r="E49" s="101" t="s">
        <v>252</v>
      </c>
      <c r="F49" s="103" t="s">
        <v>40</v>
      </c>
      <c r="G49" s="110">
        <v>8.85</v>
      </c>
      <c r="H49" s="110">
        <v>8.85</v>
      </c>
      <c r="I49" s="77" t="s">
        <v>166</v>
      </c>
      <c r="J49" s="41">
        <v>0</v>
      </c>
      <c r="K49" s="41">
        <v>8.85</v>
      </c>
      <c r="L49" s="41">
        <v>8.85</v>
      </c>
      <c r="M49" s="41">
        <v>0</v>
      </c>
      <c r="N49" s="109">
        <v>8.85</v>
      </c>
      <c r="O49" s="41">
        <v>0</v>
      </c>
      <c r="P49" s="109">
        <f t="shared" si="4"/>
        <v>8.85</v>
      </c>
      <c r="Q49" s="109">
        <f t="shared" si="5"/>
        <v>0</v>
      </c>
      <c r="R49" s="77" t="s">
        <v>18</v>
      </c>
    </row>
    <row r="50" spans="1:18" ht="56.25" customHeight="1">
      <c r="A50" s="123">
        <v>9</v>
      </c>
      <c r="B50" s="118" t="s">
        <v>137</v>
      </c>
      <c r="C50" s="101" t="s">
        <v>93</v>
      </c>
      <c r="D50" s="101" t="s">
        <v>93</v>
      </c>
      <c r="E50" s="101" t="s">
        <v>252</v>
      </c>
      <c r="F50" s="103" t="s">
        <v>40</v>
      </c>
      <c r="G50" s="110">
        <v>6.15</v>
      </c>
      <c r="H50" s="110">
        <v>6.15</v>
      </c>
      <c r="I50" s="77" t="s">
        <v>165</v>
      </c>
      <c r="J50" s="41">
        <v>0</v>
      </c>
      <c r="K50" s="41">
        <v>6.15</v>
      </c>
      <c r="L50" s="41">
        <v>6.15</v>
      </c>
      <c r="M50" s="41">
        <v>0</v>
      </c>
      <c r="N50" s="109">
        <v>6.15</v>
      </c>
      <c r="O50" s="41">
        <v>0</v>
      </c>
      <c r="P50" s="109">
        <f t="shared" si="4"/>
        <v>6.15</v>
      </c>
      <c r="Q50" s="109">
        <f t="shared" si="5"/>
        <v>0</v>
      </c>
      <c r="R50" s="139" t="s">
        <v>307</v>
      </c>
    </row>
    <row r="51" spans="1:18" ht="63.75" customHeight="1">
      <c r="A51" s="123">
        <v>10</v>
      </c>
      <c r="B51" s="118" t="s">
        <v>138</v>
      </c>
      <c r="C51" s="101" t="s">
        <v>99</v>
      </c>
      <c r="D51" s="101" t="s">
        <v>139</v>
      </c>
      <c r="E51" s="101" t="s">
        <v>252</v>
      </c>
      <c r="F51" s="103" t="s">
        <v>40</v>
      </c>
      <c r="G51" s="41">
        <v>10</v>
      </c>
      <c r="H51" s="41">
        <v>10</v>
      </c>
      <c r="I51" s="77" t="s">
        <v>164</v>
      </c>
      <c r="J51" s="41">
        <v>0</v>
      </c>
      <c r="K51" s="41">
        <v>10</v>
      </c>
      <c r="L51" s="41">
        <v>10</v>
      </c>
      <c r="M51" s="41">
        <v>0</v>
      </c>
      <c r="N51" s="109">
        <v>10</v>
      </c>
      <c r="O51" s="41">
        <v>0</v>
      </c>
      <c r="P51" s="109">
        <f t="shared" si="4"/>
        <v>10</v>
      </c>
      <c r="Q51" s="109">
        <f t="shared" si="5"/>
        <v>0</v>
      </c>
      <c r="R51" s="77" t="s">
        <v>171</v>
      </c>
    </row>
    <row r="52" spans="1:18" ht="45" customHeight="1">
      <c r="A52" s="123">
        <v>11</v>
      </c>
      <c r="B52" s="118" t="s">
        <v>244</v>
      </c>
      <c r="C52" s="101" t="s">
        <v>14</v>
      </c>
      <c r="D52" s="101" t="s">
        <v>14</v>
      </c>
      <c r="E52" s="101" t="s">
        <v>252</v>
      </c>
      <c r="F52" s="103" t="s">
        <v>31</v>
      </c>
      <c r="G52" s="41">
        <v>2.37</v>
      </c>
      <c r="H52" s="41">
        <v>2.37</v>
      </c>
      <c r="I52" s="77" t="s">
        <v>215</v>
      </c>
      <c r="J52" s="41">
        <v>0</v>
      </c>
      <c r="K52" s="41">
        <v>2.37</v>
      </c>
      <c r="L52" s="41">
        <v>2.37</v>
      </c>
      <c r="M52" s="41">
        <v>0</v>
      </c>
      <c r="N52" s="109">
        <v>2.37</v>
      </c>
      <c r="O52" s="41">
        <v>0</v>
      </c>
      <c r="P52" s="109">
        <f t="shared" si="4"/>
        <v>2.37</v>
      </c>
      <c r="Q52" s="109">
        <f t="shared" si="5"/>
        <v>0</v>
      </c>
      <c r="R52" s="77" t="s">
        <v>304</v>
      </c>
    </row>
    <row r="53" spans="1:18" ht="91.5" customHeight="1">
      <c r="A53" s="123">
        <v>12</v>
      </c>
      <c r="B53" s="118" t="s">
        <v>182</v>
      </c>
      <c r="C53" s="101" t="s">
        <v>29</v>
      </c>
      <c r="D53" s="101" t="s">
        <v>29</v>
      </c>
      <c r="E53" s="101" t="s">
        <v>260</v>
      </c>
      <c r="F53" s="103" t="s">
        <v>40</v>
      </c>
      <c r="G53" s="41">
        <v>3.48</v>
      </c>
      <c r="H53" s="41">
        <v>3.48</v>
      </c>
      <c r="I53" s="77" t="s">
        <v>316</v>
      </c>
      <c r="J53" s="41">
        <v>0</v>
      </c>
      <c r="K53" s="41">
        <v>3.48</v>
      </c>
      <c r="L53" s="41">
        <v>3.48</v>
      </c>
      <c r="M53" s="41">
        <v>0</v>
      </c>
      <c r="N53" s="109">
        <v>3.48</v>
      </c>
      <c r="O53" s="41">
        <v>0</v>
      </c>
      <c r="P53" s="109">
        <f t="shared" si="4"/>
        <v>3.48</v>
      </c>
      <c r="Q53" s="109">
        <f t="shared" si="5"/>
        <v>0</v>
      </c>
      <c r="R53" s="77" t="s">
        <v>308</v>
      </c>
    </row>
    <row r="54" spans="1:18" ht="47.25" customHeight="1">
      <c r="A54" s="123">
        <v>13</v>
      </c>
      <c r="B54" s="118" t="s">
        <v>184</v>
      </c>
      <c r="C54" s="104" t="s">
        <v>135</v>
      </c>
      <c r="D54" s="101" t="s">
        <v>136</v>
      </c>
      <c r="E54" s="101" t="s">
        <v>260</v>
      </c>
      <c r="F54" s="103" t="s">
        <v>40</v>
      </c>
      <c r="G54" s="41">
        <v>2.75</v>
      </c>
      <c r="H54" s="41">
        <v>2.75</v>
      </c>
      <c r="I54" s="77" t="s">
        <v>319</v>
      </c>
      <c r="J54" s="41">
        <v>0</v>
      </c>
      <c r="K54" s="41">
        <v>2.75</v>
      </c>
      <c r="L54" s="41">
        <v>2.75</v>
      </c>
      <c r="M54" s="41">
        <v>0</v>
      </c>
      <c r="N54" s="109">
        <v>2.75</v>
      </c>
      <c r="O54" s="41">
        <v>0</v>
      </c>
      <c r="P54" s="109">
        <f t="shared" si="4"/>
        <v>2.75</v>
      </c>
      <c r="Q54" s="109">
        <f t="shared" si="5"/>
        <v>0</v>
      </c>
      <c r="R54" s="77" t="s">
        <v>308</v>
      </c>
    </row>
    <row r="55" spans="1:18" ht="66.75" customHeight="1">
      <c r="A55" s="123">
        <v>14</v>
      </c>
      <c r="B55" s="118" t="s">
        <v>186</v>
      </c>
      <c r="C55" s="101" t="s">
        <v>29</v>
      </c>
      <c r="D55" s="104" t="s">
        <v>187</v>
      </c>
      <c r="E55" s="101" t="s">
        <v>260</v>
      </c>
      <c r="F55" s="103" t="s">
        <v>40</v>
      </c>
      <c r="G55" s="41">
        <v>4.82</v>
      </c>
      <c r="H55" s="41">
        <v>4.82</v>
      </c>
      <c r="I55" s="77" t="s">
        <v>317</v>
      </c>
      <c r="J55" s="41">
        <v>0</v>
      </c>
      <c r="K55" s="41">
        <v>4.82</v>
      </c>
      <c r="L55" s="41">
        <v>4.82</v>
      </c>
      <c r="M55" s="41">
        <v>0</v>
      </c>
      <c r="N55" s="109">
        <v>4.82</v>
      </c>
      <c r="O55" s="41">
        <v>0</v>
      </c>
      <c r="P55" s="109">
        <f t="shared" si="4"/>
        <v>4.82</v>
      </c>
      <c r="Q55" s="109">
        <f t="shared" si="5"/>
        <v>0</v>
      </c>
      <c r="R55" s="77" t="s">
        <v>308</v>
      </c>
    </row>
    <row r="56" spans="1:18" ht="100.5" customHeight="1">
      <c r="A56" s="123">
        <v>15</v>
      </c>
      <c r="B56" s="118" t="s">
        <v>188</v>
      </c>
      <c r="C56" s="101" t="s">
        <v>14</v>
      </c>
      <c r="D56" s="101" t="s">
        <v>61</v>
      </c>
      <c r="E56" s="101" t="s">
        <v>260</v>
      </c>
      <c r="F56" s="103" t="s">
        <v>40</v>
      </c>
      <c r="G56" s="41">
        <v>0.79</v>
      </c>
      <c r="H56" s="41">
        <v>0.79</v>
      </c>
      <c r="I56" s="77" t="s">
        <v>318</v>
      </c>
      <c r="J56" s="41">
        <v>0</v>
      </c>
      <c r="K56" s="41">
        <v>0.79</v>
      </c>
      <c r="L56" s="41">
        <v>0.79</v>
      </c>
      <c r="M56" s="41">
        <v>0</v>
      </c>
      <c r="N56" s="109">
        <v>0.79</v>
      </c>
      <c r="O56" s="41">
        <v>0</v>
      </c>
      <c r="P56" s="109">
        <f t="shared" si="4"/>
        <v>0.79</v>
      </c>
      <c r="Q56" s="109">
        <f t="shared" si="5"/>
        <v>0</v>
      </c>
      <c r="R56" s="77" t="s">
        <v>308</v>
      </c>
    </row>
    <row r="57" spans="1:18" ht="54" customHeight="1">
      <c r="A57" s="123">
        <v>16</v>
      </c>
      <c r="B57" s="118" t="s">
        <v>189</v>
      </c>
      <c r="C57" s="101" t="s">
        <v>14</v>
      </c>
      <c r="D57" s="101" t="s">
        <v>14</v>
      </c>
      <c r="E57" s="101" t="s">
        <v>260</v>
      </c>
      <c r="F57" s="103" t="s">
        <v>40</v>
      </c>
      <c r="G57" s="41">
        <v>2</v>
      </c>
      <c r="H57" s="41">
        <v>2</v>
      </c>
      <c r="I57" s="134" t="s">
        <v>205</v>
      </c>
      <c r="J57" s="41">
        <v>0</v>
      </c>
      <c r="K57" s="41">
        <v>2</v>
      </c>
      <c r="L57" s="41">
        <v>2</v>
      </c>
      <c r="M57" s="41">
        <v>0</v>
      </c>
      <c r="N57" s="109">
        <v>2</v>
      </c>
      <c r="O57" s="41">
        <v>0</v>
      </c>
      <c r="P57" s="109">
        <f t="shared" si="4"/>
        <v>2</v>
      </c>
      <c r="Q57" s="109">
        <f t="shared" si="5"/>
        <v>0</v>
      </c>
      <c r="R57" s="77" t="s">
        <v>308</v>
      </c>
    </row>
    <row r="58" spans="1:18" ht="40.5" customHeight="1">
      <c r="A58" s="123">
        <v>17</v>
      </c>
      <c r="B58" s="118" t="s">
        <v>190</v>
      </c>
      <c r="C58" s="101" t="s">
        <v>19</v>
      </c>
      <c r="D58" s="101" t="s">
        <v>32</v>
      </c>
      <c r="E58" s="101" t="s">
        <v>260</v>
      </c>
      <c r="F58" s="103" t="s">
        <v>40</v>
      </c>
      <c r="G58" s="41">
        <v>2</v>
      </c>
      <c r="H58" s="41">
        <v>2</v>
      </c>
      <c r="I58" s="134" t="s">
        <v>205</v>
      </c>
      <c r="J58" s="41">
        <v>0</v>
      </c>
      <c r="K58" s="41">
        <v>2</v>
      </c>
      <c r="L58" s="41">
        <v>2</v>
      </c>
      <c r="M58" s="41">
        <v>0</v>
      </c>
      <c r="N58" s="109">
        <v>2</v>
      </c>
      <c r="O58" s="41">
        <v>0</v>
      </c>
      <c r="P58" s="109">
        <f t="shared" si="4"/>
        <v>2</v>
      </c>
      <c r="Q58" s="109">
        <f t="shared" si="5"/>
        <v>0</v>
      </c>
      <c r="R58" s="77" t="s">
        <v>308</v>
      </c>
    </row>
    <row r="59" spans="1:18" ht="43.5" customHeight="1">
      <c r="A59" s="123">
        <v>18</v>
      </c>
      <c r="B59" s="118" t="s">
        <v>245</v>
      </c>
      <c r="C59" s="101" t="s">
        <v>214</v>
      </c>
      <c r="D59" s="101" t="s">
        <v>214</v>
      </c>
      <c r="E59" s="101" t="s">
        <v>260</v>
      </c>
      <c r="F59" s="103" t="s">
        <v>40</v>
      </c>
      <c r="G59" s="41">
        <v>9.68</v>
      </c>
      <c r="H59" s="41">
        <v>9.68</v>
      </c>
      <c r="I59" s="77" t="s">
        <v>320</v>
      </c>
      <c r="J59" s="41">
        <v>0</v>
      </c>
      <c r="K59" s="41">
        <v>9.68</v>
      </c>
      <c r="L59" s="41">
        <v>9.68</v>
      </c>
      <c r="M59" s="41">
        <v>0</v>
      </c>
      <c r="N59" s="109">
        <v>9.68</v>
      </c>
      <c r="O59" s="41">
        <v>0</v>
      </c>
      <c r="P59" s="109">
        <f t="shared" si="4"/>
        <v>9.68</v>
      </c>
      <c r="Q59" s="109">
        <f t="shared" si="5"/>
        <v>0</v>
      </c>
      <c r="R59" s="77" t="s">
        <v>308</v>
      </c>
    </row>
    <row r="60" spans="1:18" ht="43.5" customHeight="1">
      <c r="A60" s="123">
        <v>19</v>
      </c>
      <c r="B60" s="118" t="s">
        <v>273</v>
      </c>
      <c r="C60" s="101" t="s">
        <v>19</v>
      </c>
      <c r="D60" s="101" t="s">
        <v>271</v>
      </c>
      <c r="E60" s="101"/>
      <c r="F60" s="103" t="s">
        <v>40</v>
      </c>
      <c r="G60" s="41">
        <v>10</v>
      </c>
      <c r="H60" s="41">
        <v>10</v>
      </c>
      <c r="I60" s="134" t="s">
        <v>205</v>
      </c>
      <c r="J60" s="41">
        <v>0</v>
      </c>
      <c r="K60" s="41">
        <v>10</v>
      </c>
      <c r="L60" s="41">
        <v>10</v>
      </c>
      <c r="M60" s="41">
        <v>0</v>
      </c>
      <c r="N60" s="109">
        <v>3</v>
      </c>
      <c r="O60" s="41">
        <v>0</v>
      </c>
      <c r="P60" s="109">
        <f t="shared" si="4"/>
        <v>3</v>
      </c>
      <c r="Q60" s="109">
        <f t="shared" si="5"/>
        <v>7</v>
      </c>
      <c r="R60" s="77" t="s">
        <v>18</v>
      </c>
    </row>
    <row r="61" spans="1:18" ht="25.5" customHeight="1">
      <c r="A61" s="54"/>
      <c r="B61" s="55" t="s">
        <v>231</v>
      </c>
      <c r="C61" s="55"/>
      <c r="D61" s="56"/>
      <c r="E61" s="56"/>
      <c r="F61" s="57"/>
      <c r="G61" s="60">
        <f t="shared" ref="G61:N61" si="6">SUM(G42:G60)</f>
        <v>111.41000000000003</v>
      </c>
      <c r="H61" s="82">
        <f t="shared" si="6"/>
        <v>110.81</v>
      </c>
      <c r="I61" s="90">
        <f t="shared" si="6"/>
        <v>0</v>
      </c>
      <c r="J61" s="90">
        <f t="shared" si="6"/>
        <v>9.27</v>
      </c>
      <c r="K61" s="92">
        <f t="shared" si="6"/>
        <v>101.53999999999999</v>
      </c>
      <c r="L61" s="90">
        <f t="shared" si="6"/>
        <v>95.579999999999984</v>
      </c>
      <c r="M61" s="92">
        <f t="shared" si="6"/>
        <v>7.73</v>
      </c>
      <c r="N61" s="90">
        <f t="shared" si="6"/>
        <v>94.539999999999992</v>
      </c>
      <c r="O61" s="90"/>
      <c r="P61" s="36">
        <f t="shared" si="4"/>
        <v>103.80999999999999</v>
      </c>
      <c r="Q61" s="36">
        <f t="shared" si="5"/>
        <v>7.0000000000000142</v>
      </c>
      <c r="R61" s="55"/>
    </row>
    <row r="62" spans="1:18" ht="24.75" customHeight="1">
      <c r="A62" s="150" t="s">
        <v>53</v>
      </c>
      <c r="B62" s="151"/>
      <c r="C62" s="151"/>
      <c r="D62" s="151"/>
      <c r="E62" s="151"/>
      <c r="F62" s="151"/>
      <c r="G62" s="151"/>
      <c r="H62" s="151"/>
      <c r="I62" s="151"/>
      <c r="J62" s="151"/>
      <c r="K62" s="151"/>
      <c r="L62" s="151"/>
      <c r="M62" s="151"/>
      <c r="N62" s="151"/>
      <c r="O62" s="152"/>
      <c r="P62" s="87"/>
      <c r="Q62" s="87"/>
      <c r="R62" s="11"/>
    </row>
    <row r="63" spans="1:18" ht="54.75" customHeight="1">
      <c r="A63" s="11">
        <v>1</v>
      </c>
      <c r="B63" s="135" t="s">
        <v>140</v>
      </c>
      <c r="C63" s="101" t="s">
        <v>23</v>
      </c>
      <c r="D63" s="101" t="s">
        <v>23</v>
      </c>
      <c r="E63" s="104" t="s">
        <v>255</v>
      </c>
      <c r="F63" s="103" t="s">
        <v>40</v>
      </c>
      <c r="G63" s="41">
        <v>660</v>
      </c>
      <c r="H63" s="42">
        <v>660</v>
      </c>
      <c r="I63" s="103" t="s">
        <v>33</v>
      </c>
      <c r="J63" s="41">
        <v>0</v>
      </c>
      <c r="K63" s="41">
        <v>660</v>
      </c>
      <c r="L63" s="41">
        <v>660</v>
      </c>
      <c r="M63" s="41">
        <v>0</v>
      </c>
      <c r="N63" s="109">
        <v>600</v>
      </c>
      <c r="O63" s="41">
        <v>700</v>
      </c>
      <c r="P63" s="16"/>
      <c r="Q63" s="16"/>
      <c r="R63" s="11"/>
    </row>
    <row r="64" spans="1:18" ht="25.5" customHeight="1">
      <c r="A64" s="11"/>
      <c r="B64" s="55" t="s">
        <v>232</v>
      </c>
      <c r="C64" s="53"/>
      <c r="D64" s="53"/>
      <c r="E64" s="84"/>
      <c r="F64" s="26"/>
      <c r="G64" s="80">
        <f>SUM(G63)</f>
        <v>660</v>
      </c>
      <c r="H64" s="80">
        <f>SUM(H63)</f>
        <v>660</v>
      </c>
      <c r="I64" s="80"/>
      <c r="J64" s="80">
        <f t="shared" ref="J64" si="7">SUM(J63)</f>
        <v>0</v>
      </c>
      <c r="K64" s="80">
        <f>SUM(K63)</f>
        <v>660</v>
      </c>
      <c r="L64" s="80">
        <f>SUM(L63)</f>
        <v>660</v>
      </c>
      <c r="M64" s="80">
        <f>SUM(M63)</f>
        <v>0</v>
      </c>
      <c r="N64" s="80">
        <f>SUM(N63)</f>
        <v>600</v>
      </c>
      <c r="O64" s="80">
        <f>SUM(O63)</f>
        <v>700</v>
      </c>
      <c r="P64" s="80"/>
      <c r="Q64" s="80"/>
      <c r="R64" s="26"/>
    </row>
    <row r="65" spans="1:18" ht="38.25" customHeight="1">
      <c r="A65" s="147" t="s">
        <v>277</v>
      </c>
      <c r="B65" s="148"/>
      <c r="C65" s="148"/>
      <c r="D65" s="148"/>
      <c r="E65" s="148"/>
      <c r="F65" s="148"/>
      <c r="G65" s="148"/>
      <c r="H65" s="148"/>
      <c r="I65" s="148"/>
      <c r="J65" s="148"/>
      <c r="K65" s="148"/>
      <c r="L65" s="148"/>
      <c r="M65" s="148"/>
      <c r="N65" s="148"/>
      <c r="O65" s="148"/>
      <c r="P65" s="148"/>
      <c r="Q65" s="148"/>
      <c r="R65" s="149"/>
    </row>
    <row r="66" spans="1:18" ht="46.5" customHeight="1">
      <c r="A66" s="11">
        <v>1</v>
      </c>
      <c r="B66" s="91" t="s">
        <v>141</v>
      </c>
      <c r="C66" s="66" t="s">
        <v>23</v>
      </c>
      <c r="D66" s="66" t="s">
        <v>23</v>
      </c>
      <c r="E66" s="25" t="s">
        <v>255</v>
      </c>
      <c r="F66" s="26" t="s">
        <v>40</v>
      </c>
      <c r="G66" s="16">
        <v>140</v>
      </c>
      <c r="H66" s="37">
        <v>140</v>
      </c>
      <c r="I66" s="26" t="s">
        <v>33</v>
      </c>
      <c r="J66" s="16">
        <v>0</v>
      </c>
      <c r="K66" s="16">
        <v>140</v>
      </c>
      <c r="L66" s="16">
        <v>140</v>
      </c>
      <c r="M66" s="16">
        <v>0</v>
      </c>
      <c r="N66" s="17">
        <v>137.5</v>
      </c>
      <c r="O66" s="17">
        <v>325</v>
      </c>
      <c r="P66" s="89"/>
      <c r="Q66" s="89"/>
      <c r="R66" s="68"/>
    </row>
    <row r="67" spans="1:18" ht="24" customHeight="1">
      <c r="A67" s="11"/>
      <c r="B67" s="55" t="s">
        <v>233</v>
      </c>
      <c r="C67" s="53"/>
      <c r="D67" s="53"/>
      <c r="E67" s="84"/>
      <c r="F67" s="26"/>
      <c r="G67" s="49">
        <f>SUM(G66)</f>
        <v>140</v>
      </c>
      <c r="H67" s="49">
        <f>SUM(H66)</f>
        <v>140</v>
      </c>
      <c r="I67" s="26"/>
      <c r="J67" s="16"/>
      <c r="K67" s="49">
        <f>SUM(K66)</f>
        <v>140</v>
      </c>
      <c r="L67" s="49">
        <f>SUM(L66)</f>
        <v>140</v>
      </c>
      <c r="M67" s="49">
        <f>SUM(M66)</f>
        <v>0</v>
      </c>
      <c r="N67" s="61">
        <f>SUM(N66)</f>
        <v>137.5</v>
      </c>
      <c r="O67" s="49">
        <f>SUM(O66)</f>
        <v>325</v>
      </c>
      <c r="P67" s="49"/>
      <c r="Q67" s="49"/>
      <c r="R67" s="26"/>
    </row>
    <row r="68" spans="1:18" ht="21" customHeight="1">
      <c r="A68" s="11"/>
      <c r="B68" s="72" t="s">
        <v>236</v>
      </c>
      <c r="C68" s="73"/>
      <c r="D68" s="74"/>
      <c r="E68" s="74"/>
      <c r="F68" s="55"/>
      <c r="G68" s="75">
        <f>G67+G64+G61+G40+G35</f>
        <v>2165.71</v>
      </c>
      <c r="H68" s="75">
        <f>H67+H64+H61+H40+H35</f>
        <v>2199.0500000000002</v>
      </c>
      <c r="I68" s="75"/>
      <c r="J68" s="75">
        <f t="shared" ref="J68:O68" si="8">J67+J64+J61+J40+J35</f>
        <v>757.68999999999994</v>
      </c>
      <c r="K68" s="75">
        <f t="shared" si="8"/>
        <v>1191.03</v>
      </c>
      <c r="L68" s="75">
        <f t="shared" si="8"/>
        <v>1106.3599999999999</v>
      </c>
      <c r="M68" s="75">
        <f t="shared" si="8"/>
        <v>81.34</v>
      </c>
      <c r="N68" s="75">
        <f t="shared" si="8"/>
        <v>1095.94</v>
      </c>
      <c r="O68" s="75">
        <f t="shared" si="8"/>
        <v>1254.02</v>
      </c>
      <c r="P68" s="75"/>
      <c r="Q68" s="75"/>
      <c r="R68" s="76"/>
    </row>
  </sheetData>
  <mergeCells count="18">
    <mergeCell ref="A41:R41"/>
    <mergeCell ref="A62:O62"/>
    <mergeCell ref="A65:R65"/>
    <mergeCell ref="A9:R9"/>
    <mergeCell ref="A11:R11"/>
    <mergeCell ref="A10:R10"/>
    <mergeCell ref="A14:R14"/>
    <mergeCell ref="B15:R15"/>
    <mergeCell ref="A36:R36"/>
    <mergeCell ref="A7:R7"/>
    <mergeCell ref="A8:R8"/>
    <mergeCell ref="A12:R12"/>
    <mergeCell ref="A1:R1"/>
    <mergeCell ref="A2:R2"/>
    <mergeCell ref="A3:R3"/>
    <mergeCell ref="A4:R4"/>
    <mergeCell ref="A5:R5"/>
    <mergeCell ref="A6:R6"/>
  </mergeCells>
  <pageMargins left="0.70866141732283472" right="0.70866141732283472" top="0.74803149606299213" bottom="0.74803149606299213" header="0.31496062992125984" footer="0.31496062992125984"/>
  <pageSetup paperSize="5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50"/>
  <sheetViews>
    <sheetView tabSelected="1" zoomScale="85" zoomScaleNormal="85" workbookViewId="0">
      <selection activeCell="R51" sqref="R51"/>
    </sheetView>
  </sheetViews>
  <sheetFormatPr defaultRowHeight="15.75"/>
  <cols>
    <col min="1" max="1" width="3.7109375" customWidth="1"/>
    <col min="2" max="2" width="18.42578125" customWidth="1"/>
    <col min="3" max="3" width="9.140625" style="21" customWidth="1"/>
    <col min="4" max="4" width="9" style="21" customWidth="1"/>
    <col min="5" max="5" width="10.5703125" style="21" customWidth="1"/>
    <col min="6" max="6" width="7.85546875" style="13" customWidth="1"/>
    <col min="7" max="7" width="9.42578125" style="22" customWidth="1"/>
    <col min="8" max="8" width="9.28515625" customWidth="1"/>
    <col min="9" max="9" width="10.7109375" customWidth="1"/>
    <col min="10" max="10" width="8.28515625" customWidth="1"/>
    <col min="11" max="12" width="8.7109375" customWidth="1"/>
    <col min="13" max="13" width="8.5703125" customWidth="1"/>
    <col min="14" max="14" width="8.85546875" customWidth="1"/>
    <col min="15" max="15" width="8.140625" customWidth="1"/>
    <col min="16" max="17" width="8.140625" hidden="1" customWidth="1"/>
    <col min="18" max="18" width="9.7109375" style="13" customWidth="1"/>
  </cols>
  <sheetData>
    <row r="1" spans="1:22" ht="15">
      <c r="A1" s="154" t="s">
        <v>206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</row>
    <row r="2" spans="1:22" ht="15">
      <c r="A2" s="154" t="s">
        <v>213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</row>
    <row r="3" spans="1:22" ht="15">
      <c r="A3" s="161" t="s">
        <v>207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</row>
    <row r="4" spans="1:22" ht="15">
      <c r="A4" s="161" t="s">
        <v>212</v>
      </c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61"/>
      <c r="R4" s="161"/>
    </row>
    <row r="5" spans="1:22" ht="15">
      <c r="A5" s="161" t="s">
        <v>208</v>
      </c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161"/>
    </row>
    <row r="6" spans="1:22" ht="15">
      <c r="A6" s="161" t="s">
        <v>223</v>
      </c>
      <c r="B6" s="161"/>
      <c r="C6" s="161"/>
      <c r="D6" s="161"/>
      <c r="E6" s="161"/>
      <c r="F6" s="161"/>
      <c r="G6" s="161"/>
      <c r="H6" s="161"/>
      <c r="I6" s="161"/>
      <c r="J6" s="161"/>
      <c r="K6" s="161"/>
      <c r="L6" s="161"/>
      <c r="M6" s="161"/>
      <c r="N6" s="161"/>
      <c r="O6" s="161"/>
      <c r="P6" s="161"/>
      <c r="Q6" s="161"/>
      <c r="R6" s="161"/>
    </row>
    <row r="7" spans="1:22" ht="15">
      <c r="A7" s="158" t="s">
        <v>224</v>
      </c>
      <c r="B7" s="159"/>
      <c r="C7" s="159"/>
      <c r="D7" s="159"/>
      <c r="E7" s="159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60"/>
    </row>
    <row r="8" spans="1:22" ht="15">
      <c r="A8" s="161" t="s">
        <v>216</v>
      </c>
      <c r="B8" s="161"/>
      <c r="C8" s="161"/>
      <c r="D8" s="161"/>
      <c r="E8" s="161"/>
      <c r="F8" s="161"/>
      <c r="G8" s="161"/>
      <c r="H8" s="161"/>
      <c r="I8" s="161"/>
      <c r="J8" s="161"/>
      <c r="K8" s="161"/>
      <c r="L8" s="161"/>
      <c r="M8" s="161"/>
      <c r="N8" s="161"/>
      <c r="O8" s="161"/>
      <c r="P8" s="161"/>
      <c r="Q8" s="161"/>
      <c r="R8" s="161"/>
    </row>
    <row r="9" spans="1:22" ht="15">
      <c r="A9" s="158" t="s">
        <v>225</v>
      </c>
      <c r="B9" s="159"/>
      <c r="C9" s="159"/>
      <c r="D9" s="159"/>
      <c r="E9" s="159"/>
      <c r="F9" s="159"/>
      <c r="G9" s="159"/>
      <c r="H9" s="159"/>
      <c r="I9" s="159"/>
      <c r="J9" s="159"/>
      <c r="K9" s="159"/>
      <c r="L9" s="159"/>
      <c r="M9" s="159"/>
      <c r="N9" s="159"/>
      <c r="O9" s="159"/>
      <c r="P9" s="159"/>
      <c r="Q9" s="159"/>
      <c r="R9" s="160"/>
    </row>
    <row r="10" spans="1:22" ht="27" customHeight="1">
      <c r="A10" s="158" t="s">
        <v>226</v>
      </c>
      <c r="B10" s="159"/>
      <c r="C10" s="159"/>
      <c r="D10" s="159"/>
      <c r="E10" s="159"/>
      <c r="F10" s="159"/>
      <c r="G10" s="159"/>
      <c r="H10" s="159"/>
      <c r="I10" s="159"/>
      <c r="J10" s="159"/>
      <c r="K10" s="159"/>
      <c r="L10" s="159"/>
      <c r="M10" s="159"/>
      <c r="N10" s="159"/>
      <c r="O10" s="159"/>
      <c r="P10" s="159"/>
      <c r="Q10" s="159"/>
      <c r="R10" s="160"/>
    </row>
    <row r="11" spans="1:22" ht="19.5" customHeight="1">
      <c r="A11" s="154" t="s">
        <v>227</v>
      </c>
      <c r="B11" s="154"/>
      <c r="C11" s="154"/>
      <c r="D11" s="154"/>
      <c r="E11" s="154"/>
      <c r="F11" s="154"/>
      <c r="G11" s="154"/>
      <c r="H11" s="154"/>
      <c r="I11" s="154"/>
      <c r="J11" s="154"/>
      <c r="K11" s="154"/>
      <c r="L11" s="154"/>
      <c r="M11" s="154"/>
      <c r="N11" s="154"/>
      <c r="O11" s="154"/>
      <c r="P11" s="154"/>
      <c r="Q11" s="154"/>
      <c r="R11" s="154"/>
    </row>
    <row r="12" spans="1:22" ht="23.25" customHeight="1">
      <c r="A12" s="153" t="s">
        <v>172</v>
      </c>
      <c r="B12" s="153"/>
      <c r="C12" s="153"/>
      <c r="D12" s="153"/>
      <c r="E12" s="153"/>
      <c r="F12" s="153"/>
      <c r="G12" s="153"/>
      <c r="H12" s="153"/>
      <c r="I12" s="153"/>
      <c r="J12" s="153"/>
      <c r="K12" s="153"/>
      <c r="L12" s="153"/>
      <c r="M12" s="153"/>
      <c r="N12" s="153"/>
      <c r="O12" s="153"/>
      <c r="P12" s="153"/>
      <c r="Q12" s="153"/>
      <c r="R12" s="153"/>
    </row>
    <row r="13" spans="1:22" ht="83.25" customHeight="1">
      <c r="A13" s="1" t="s">
        <v>0</v>
      </c>
      <c r="B13" s="1" t="s">
        <v>1</v>
      </c>
      <c r="C13" s="1" t="s">
        <v>2</v>
      </c>
      <c r="D13" s="1" t="s">
        <v>3</v>
      </c>
      <c r="E13" s="1" t="s">
        <v>250</v>
      </c>
      <c r="F13" s="1" t="s">
        <v>4</v>
      </c>
      <c r="G13" s="1" t="s">
        <v>5</v>
      </c>
      <c r="H13" s="1" t="s">
        <v>6</v>
      </c>
      <c r="I13" s="1" t="s">
        <v>204</v>
      </c>
      <c r="J13" s="1" t="s">
        <v>7</v>
      </c>
      <c r="K13" s="1" t="s">
        <v>8</v>
      </c>
      <c r="L13" s="1" t="s">
        <v>294</v>
      </c>
      <c r="M13" s="1" t="s">
        <v>291</v>
      </c>
      <c r="N13" s="1" t="s">
        <v>10</v>
      </c>
      <c r="O13" s="1" t="s">
        <v>11</v>
      </c>
      <c r="P13" s="1" t="s">
        <v>265</v>
      </c>
      <c r="Q13" s="1" t="s">
        <v>266</v>
      </c>
      <c r="R13" s="33" t="s">
        <v>12</v>
      </c>
    </row>
    <row r="14" spans="1:22" ht="22.5" customHeight="1">
      <c r="A14" s="177" t="s">
        <v>163</v>
      </c>
      <c r="B14" s="178"/>
      <c r="C14" s="178"/>
      <c r="D14" s="178"/>
      <c r="E14" s="178"/>
      <c r="F14" s="178"/>
      <c r="G14" s="178"/>
      <c r="H14" s="178"/>
      <c r="I14" s="178"/>
      <c r="J14" s="178"/>
      <c r="K14" s="178"/>
      <c r="L14" s="178"/>
      <c r="M14" s="178"/>
      <c r="N14" s="178"/>
      <c r="O14" s="178"/>
      <c r="P14" s="178"/>
      <c r="Q14" s="178"/>
      <c r="R14" s="179"/>
    </row>
    <row r="15" spans="1:22" ht="29.25" customHeight="1">
      <c r="A15" s="10"/>
      <c r="B15" s="174" t="s">
        <v>13</v>
      </c>
      <c r="C15" s="175"/>
      <c r="D15" s="175"/>
      <c r="E15" s="175"/>
      <c r="F15" s="175"/>
      <c r="G15" s="175"/>
      <c r="H15" s="175"/>
      <c r="I15" s="175"/>
      <c r="J15" s="175"/>
      <c r="K15" s="175"/>
      <c r="L15" s="175"/>
      <c r="M15" s="175"/>
      <c r="N15" s="175"/>
      <c r="O15" s="175"/>
      <c r="P15" s="175"/>
      <c r="Q15" s="175"/>
      <c r="R15" s="176"/>
    </row>
    <row r="16" spans="1:22" ht="69.75" customHeight="1">
      <c r="A16" s="3">
        <v>1</v>
      </c>
      <c r="B16" s="24" t="s">
        <v>193</v>
      </c>
      <c r="C16" s="26" t="s">
        <v>14</v>
      </c>
      <c r="D16" s="33" t="s">
        <v>15</v>
      </c>
      <c r="E16" s="25" t="s">
        <v>251</v>
      </c>
      <c r="F16" s="26" t="s">
        <v>16</v>
      </c>
      <c r="G16" s="16">
        <v>71</v>
      </c>
      <c r="H16" s="16">
        <v>71</v>
      </c>
      <c r="I16" s="25" t="s">
        <v>17</v>
      </c>
      <c r="J16" s="19">
        <v>65.819999999999993</v>
      </c>
      <c r="K16" s="16">
        <v>5.18</v>
      </c>
      <c r="L16" s="16">
        <v>5.18</v>
      </c>
      <c r="M16" s="16">
        <v>0</v>
      </c>
      <c r="N16" s="36">
        <v>4.5</v>
      </c>
      <c r="O16" s="16">
        <v>0</v>
      </c>
      <c r="P16" s="16">
        <f t="shared" ref="P16:P23" si="0">J16+N16</f>
        <v>70.319999999999993</v>
      </c>
      <c r="Q16" s="16">
        <f t="shared" ref="Q16:Q23" si="1">H16-J16-N16</f>
        <v>0.68000000000000682</v>
      </c>
      <c r="R16" s="33" t="s">
        <v>292</v>
      </c>
      <c r="T16" s="9"/>
      <c r="U16" s="9"/>
      <c r="V16" s="9"/>
    </row>
    <row r="17" spans="1:22" ht="68.25" customHeight="1">
      <c r="A17" s="3">
        <v>2</v>
      </c>
      <c r="B17" s="24" t="s">
        <v>194</v>
      </c>
      <c r="C17" s="26" t="s">
        <v>19</v>
      </c>
      <c r="D17" s="33" t="s">
        <v>20</v>
      </c>
      <c r="E17" s="25" t="s">
        <v>252</v>
      </c>
      <c r="F17" s="26" t="s">
        <v>21</v>
      </c>
      <c r="G17" s="16">
        <v>30.16</v>
      </c>
      <c r="H17" s="16">
        <v>31.33</v>
      </c>
      <c r="I17" s="25" t="s">
        <v>22</v>
      </c>
      <c r="J17" s="19">
        <v>30.16</v>
      </c>
      <c r="K17" s="16">
        <v>1.17</v>
      </c>
      <c r="L17" s="16">
        <v>1.17</v>
      </c>
      <c r="M17" s="16">
        <v>0.59</v>
      </c>
      <c r="N17" s="28">
        <v>1.17</v>
      </c>
      <c r="O17" s="16">
        <v>0</v>
      </c>
      <c r="P17" s="16">
        <f t="shared" si="0"/>
        <v>31.33</v>
      </c>
      <c r="Q17" s="16">
        <f t="shared" si="1"/>
        <v>-1.7763568394002505E-15</v>
      </c>
      <c r="R17" s="33" t="s">
        <v>18</v>
      </c>
      <c r="T17" s="9"/>
      <c r="U17" s="9"/>
      <c r="V17" s="9"/>
    </row>
    <row r="18" spans="1:22" ht="114.75" customHeight="1">
      <c r="A18" s="3">
        <v>3</v>
      </c>
      <c r="B18" s="24" t="s">
        <v>195</v>
      </c>
      <c r="C18" s="26" t="s">
        <v>23</v>
      </c>
      <c r="D18" s="33" t="s">
        <v>23</v>
      </c>
      <c r="E18" s="25" t="s">
        <v>252</v>
      </c>
      <c r="F18" s="26" t="s">
        <v>21</v>
      </c>
      <c r="G18" s="16">
        <v>148.65</v>
      </c>
      <c r="H18" s="16">
        <v>148.65</v>
      </c>
      <c r="I18" s="25" t="s">
        <v>24</v>
      </c>
      <c r="J18" s="29">
        <v>104.42</v>
      </c>
      <c r="K18" s="16">
        <v>44.23</v>
      </c>
      <c r="L18" s="16">
        <v>44.23</v>
      </c>
      <c r="M18" s="16">
        <v>12.45</v>
      </c>
      <c r="N18" s="28">
        <v>43.41</v>
      </c>
      <c r="O18" s="16">
        <v>0.82</v>
      </c>
      <c r="P18" s="16">
        <f t="shared" si="0"/>
        <v>147.82999999999998</v>
      </c>
      <c r="Q18" s="16">
        <f t="shared" si="1"/>
        <v>0.82000000000000739</v>
      </c>
      <c r="R18" s="33" t="s">
        <v>293</v>
      </c>
      <c r="T18" s="9"/>
      <c r="U18" s="9"/>
    </row>
    <row r="19" spans="1:22" ht="66" customHeight="1">
      <c r="A19" s="3">
        <v>4</v>
      </c>
      <c r="B19" s="24" t="s">
        <v>196</v>
      </c>
      <c r="C19" s="26" t="s">
        <v>14</v>
      </c>
      <c r="D19" s="33" t="s">
        <v>25</v>
      </c>
      <c r="E19" s="25" t="s">
        <v>252</v>
      </c>
      <c r="F19" s="26" t="s">
        <v>26</v>
      </c>
      <c r="G19" s="29">
        <v>717.4</v>
      </c>
      <c r="H19" s="29">
        <v>717.4</v>
      </c>
      <c r="I19" s="25" t="s">
        <v>27</v>
      </c>
      <c r="J19" s="19">
        <v>131.13999999999999</v>
      </c>
      <c r="K19" s="16">
        <v>200</v>
      </c>
      <c r="L19" s="16">
        <v>200</v>
      </c>
      <c r="M19" s="16">
        <v>72.42</v>
      </c>
      <c r="N19" s="30">
        <v>150</v>
      </c>
      <c r="O19" s="16">
        <v>250</v>
      </c>
      <c r="P19" s="16">
        <f t="shared" si="0"/>
        <v>281.14</v>
      </c>
      <c r="Q19" s="16">
        <f t="shared" si="1"/>
        <v>436.26</v>
      </c>
      <c r="R19" s="33" t="s">
        <v>168</v>
      </c>
      <c r="T19" s="9"/>
      <c r="U19" s="9"/>
      <c r="V19" s="9"/>
    </row>
    <row r="20" spans="1:22" ht="68.25" customHeight="1">
      <c r="A20" s="3">
        <v>5</v>
      </c>
      <c r="B20" s="24" t="s">
        <v>28</v>
      </c>
      <c r="C20" s="26" t="s">
        <v>29</v>
      </c>
      <c r="D20" s="33" t="s">
        <v>30</v>
      </c>
      <c r="E20" s="85" t="s">
        <v>263</v>
      </c>
      <c r="F20" s="31" t="s">
        <v>31</v>
      </c>
      <c r="G20" s="23">
        <v>500</v>
      </c>
      <c r="H20" s="23">
        <v>500</v>
      </c>
      <c r="I20" s="27" t="s">
        <v>205</v>
      </c>
      <c r="J20" s="23">
        <v>0</v>
      </c>
      <c r="K20" s="23">
        <v>80</v>
      </c>
      <c r="L20" s="23">
        <v>80</v>
      </c>
      <c r="M20" s="23">
        <v>0</v>
      </c>
      <c r="N20" s="32">
        <v>0</v>
      </c>
      <c r="O20" s="16">
        <v>100</v>
      </c>
      <c r="P20" s="16">
        <f t="shared" si="0"/>
        <v>0</v>
      </c>
      <c r="Q20" s="16">
        <f t="shared" si="1"/>
        <v>500</v>
      </c>
      <c r="R20" s="33" t="s">
        <v>228</v>
      </c>
      <c r="T20" s="9"/>
      <c r="V20" s="9"/>
    </row>
    <row r="21" spans="1:22" ht="81" customHeight="1">
      <c r="A21" s="3">
        <v>6</v>
      </c>
      <c r="B21" s="24" t="s">
        <v>197</v>
      </c>
      <c r="C21" s="26" t="s">
        <v>19</v>
      </c>
      <c r="D21" s="33" t="s">
        <v>32</v>
      </c>
      <c r="E21" s="25" t="s">
        <v>253</v>
      </c>
      <c r="F21" s="26" t="s">
        <v>31</v>
      </c>
      <c r="G21" s="16">
        <v>16.579999999999998</v>
      </c>
      <c r="H21" s="16">
        <v>16.579999999999998</v>
      </c>
      <c r="I21" s="25" t="s">
        <v>34</v>
      </c>
      <c r="J21" s="16">
        <v>0</v>
      </c>
      <c r="K21" s="19">
        <v>8.2899999999999991</v>
      </c>
      <c r="L21" s="136">
        <v>8.2899999999999991</v>
      </c>
      <c r="M21" s="16">
        <v>0</v>
      </c>
      <c r="N21" s="16">
        <v>0</v>
      </c>
      <c r="O21" s="19">
        <v>16.579999999999998</v>
      </c>
      <c r="P21" s="16">
        <f t="shared" si="0"/>
        <v>0</v>
      </c>
      <c r="Q21" s="16">
        <f t="shared" si="1"/>
        <v>16.579999999999998</v>
      </c>
      <c r="R21" s="33" t="s">
        <v>228</v>
      </c>
    </row>
    <row r="22" spans="1:22" ht="56.25" customHeight="1">
      <c r="A22" s="3">
        <v>7</v>
      </c>
      <c r="B22" s="24" t="s">
        <v>198</v>
      </c>
      <c r="C22" s="26" t="s">
        <v>35</v>
      </c>
      <c r="D22" s="33" t="s">
        <v>36</v>
      </c>
      <c r="E22" s="25" t="s">
        <v>252</v>
      </c>
      <c r="F22" s="26" t="s">
        <v>26</v>
      </c>
      <c r="G22" s="16">
        <v>54.01</v>
      </c>
      <c r="H22" s="16">
        <v>54.01</v>
      </c>
      <c r="I22" s="25" t="s">
        <v>37</v>
      </c>
      <c r="J22" s="19">
        <v>38.130000000000003</v>
      </c>
      <c r="K22" s="19">
        <v>8.01</v>
      </c>
      <c r="L22" s="136">
        <v>8.01</v>
      </c>
      <c r="M22" s="16">
        <v>0</v>
      </c>
      <c r="N22" s="16">
        <v>0.56000000000000005</v>
      </c>
      <c r="O22" s="16">
        <v>0</v>
      </c>
      <c r="P22" s="16">
        <f t="shared" si="0"/>
        <v>38.690000000000005</v>
      </c>
      <c r="Q22" s="16">
        <f t="shared" si="1"/>
        <v>15.319999999999995</v>
      </c>
      <c r="R22" s="33" t="s">
        <v>161</v>
      </c>
    </row>
    <row r="23" spans="1:22" ht="33" customHeight="1">
      <c r="A23" s="11"/>
      <c r="B23" s="62" t="s">
        <v>229</v>
      </c>
      <c r="C23" s="55"/>
      <c r="D23" s="63"/>
      <c r="E23" s="63"/>
      <c r="F23" s="56"/>
      <c r="G23" s="86">
        <f>SUM(G16:G22)</f>
        <v>1537.8</v>
      </c>
      <c r="H23" s="86">
        <f>SUM(H16:H22)</f>
        <v>1538.97</v>
      </c>
      <c r="I23" s="86">
        <f t="shared" ref="I23:O23" si="2">SUM(I16:I22)</f>
        <v>0</v>
      </c>
      <c r="J23" s="86">
        <f t="shared" si="2"/>
        <v>369.66999999999996</v>
      </c>
      <c r="K23" s="86">
        <f t="shared" si="2"/>
        <v>346.88</v>
      </c>
      <c r="L23" s="86">
        <f>SUM(L16:L22)</f>
        <v>346.88</v>
      </c>
      <c r="M23" s="86">
        <f t="shared" ref="M23:N23" si="3">SUM(M16:M22)</f>
        <v>85.460000000000008</v>
      </c>
      <c r="N23" s="86">
        <f t="shared" si="3"/>
        <v>199.64</v>
      </c>
      <c r="O23" s="86">
        <f t="shared" si="2"/>
        <v>367.4</v>
      </c>
      <c r="P23" s="16">
        <f t="shared" si="0"/>
        <v>569.30999999999995</v>
      </c>
      <c r="Q23" s="8">
        <f t="shared" si="1"/>
        <v>969.6600000000002</v>
      </c>
      <c r="R23" s="11"/>
      <c r="U23" s="9"/>
    </row>
    <row r="24" spans="1:22" ht="29.25" customHeight="1">
      <c r="A24" s="11"/>
      <c r="B24" s="177" t="s">
        <v>38</v>
      </c>
      <c r="C24" s="178"/>
      <c r="D24" s="178"/>
      <c r="E24" s="178"/>
      <c r="F24" s="178"/>
      <c r="G24" s="178"/>
      <c r="H24" s="178"/>
      <c r="I24" s="178"/>
      <c r="J24" s="178"/>
      <c r="K24" s="178"/>
      <c r="L24" s="178"/>
      <c r="M24" s="178"/>
      <c r="N24" s="178"/>
      <c r="O24" s="178"/>
      <c r="P24" s="178"/>
      <c r="Q24" s="178"/>
      <c r="R24" s="179"/>
      <c r="U24" s="9"/>
    </row>
    <row r="25" spans="1:22" ht="72.75" customHeight="1">
      <c r="A25" s="3">
        <v>1</v>
      </c>
      <c r="B25" s="24" t="s">
        <v>39</v>
      </c>
      <c r="C25" s="103" t="s">
        <v>14</v>
      </c>
      <c r="D25" s="77" t="s">
        <v>25</v>
      </c>
      <c r="E25" s="104" t="s">
        <v>252</v>
      </c>
      <c r="F25" s="103" t="s">
        <v>40</v>
      </c>
      <c r="G25" s="41">
        <v>276.7</v>
      </c>
      <c r="H25" s="105">
        <v>261.93</v>
      </c>
      <c r="I25" s="104" t="s">
        <v>41</v>
      </c>
      <c r="J25" s="41">
        <v>0</v>
      </c>
      <c r="K25" s="105">
        <v>261.93</v>
      </c>
      <c r="L25" s="105">
        <v>255.56</v>
      </c>
      <c r="M25" s="41">
        <v>86.1</v>
      </c>
      <c r="N25" s="106">
        <v>255.56</v>
      </c>
      <c r="O25" s="41">
        <v>0</v>
      </c>
      <c r="P25" s="41">
        <f>N25</f>
        <v>255.56</v>
      </c>
      <c r="Q25" s="41">
        <v>0</v>
      </c>
      <c r="R25" s="77" t="s">
        <v>51</v>
      </c>
    </row>
    <row r="26" spans="1:22" ht="63" customHeight="1">
      <c r="A26" s="3">
        <v>2</v>
      </c>
      <c r="B26" s="24" t="s">
        <v>42</v>
      </c>
      <c r="C26" s="103" t="s">
        <v>43</v>
      </c>
      <c r="D26" s="77" t="s">
        <v>44</v>
      </c>
      <c r="E26" s="104" t="s">
        <v>252</v>
      </c>
      <c r="F26" s="103" t="s">
        <v>40</v>
      </c>
      <c r="G26" s="41">
        <v>392.52</v>
      </c>
      <c r="H26" s="41">
        <v>405.36</v>
      </c>
      <c r="I26" s="104" t="s">
        <v>144</v>
      </c>
      <c r="J26" s="107">
        <v>0</v>
      </c>
      <c r="K26" s="41">
        <v>405.36</v>
      </c>
      <c r="L26" s="41">
        <v>398.94</v>
      </c>
      <c r="M26" s="41">
        <v>196.26</v>
      </c>
      <c r="N26" s="108">
        <v>405.36</v>
      </c>
      <c r="O26" s="41">
        <v>0</v>
      </c>
      <c r="P26" s="41">
        <f>N26</f>
        <v>405.36</v>
      </c>
      <c r="Q26" s="41">
        <v>0</v>
      </c>
      <c r="R26" s="77" t="s">
        <v>323</v>
      </c>
    </row>
    <row r="27" spans="1:22" ht="94.5" customHeight="1">
      <c r="A27" s="3">
        <v>3</v>
      </c>
      <c r="B27" s="24" t="s">
        <v>276</v>
      </c>
      <c r="C27" s="103" t="s">
        <v>35</v>
      </c>
      <c r="D27" s="77" t="s">
        <v>174</v>
      </c>
      <c r="E27" s="104" t="s">
        <v>295</v>
      </c>
      <c r="F27" s="103" t="s">
        <v>40</v>
      </c>
      <c r="G27" s="41">
        <v>75</v>
      </c>
      <c r="H27" s="41">
        <v>75</v>
      </c>
      <c r="I27" s="104" t="s">
        <v>296</v>
      </c>
      <c r="J27" s="107">
        <v>0</v>
      </c>
      <c r="K27" s="41">
        <v>75</v>
      </c>
      <c r="L27" s="41">
        <v>37.5</v>
      </c>
      <c r="M27" s="41">
        <v>0</v>
      </c>
      <c r="N27" s="109">
        <v>75</v>
      </c>
      <c r="O27" s="41">
        <v>0</v>
      </c>
      <c r="P27" s="41"/>
      <c r="Q27" s="41"/>
      <c r="R27" s="77" t="s">
        <v>228</v>
      </c>
    </row>
    <row r="28" spans="1:22" ht="38.25" customHeight="1">
      <c r="A28" s="11"/>
      <c r="B28" s="62" t="s">
        <v>230</v>
      </c>
      <c r="C28" s="55"/>
      <c r="D28" s="55"/>
      <c r="E28" s="55"/>
      <c r="F28" s="56"/>
      <c r="G28" s="60">
        <f>SUM(G25:G27)</f>
        <v>744.22</v>
      </c>
      <c r="H28" s="60">
        <f t="shared" ref="H28:O28" si="4">SUM(H25:H27)</f>
        <v>742.29</v>
      </c>
      <c r="I28" s="60">
        <f t="shared" si="4"/>
        <v>0</v>
      </c>
      <c r="J28" s="60">
        <f t="shared" si="4"/>
        <v>0</v>
      </c>
      <c r="K28" s="60">
        <f t="shared" si="4"/>
        <v>742.29</v>
      </c>
      <c r="L28" s="60">
        <f t="shared" si="4"/>
        <v>692</v>
      </c>
      <c r="M28" s="60">
        <f t="shared" si="4"/>
        <v>282.36</v>
      </c>
      <c r="N28" s="60">
        <f t="shared" si="4"/>
        <v>735.92000000000007</v>
      </c>
      <c r="O28" s="60">
        <f t="shared" si="4"/>
        <v>0</v>
      </c>
      <c r="P28" s="70"/>
      <c r="Q28" s="70"/>
      <c r="R28" s="11"/>
      <c r="T28" s="9"/>
    </row>
    <row r="29" spans="1:22" ht="27" customHeight="1">
      <c r="A29" s="11"/>
      <c r="B29" s="180" t="s">
        <v>45</v>
      </c>
      <c r="C29" s="181"/>
      <c r="D29" s="181"/>
      <c r="E29" s="181"/>
      <c r="F29" s="181"/>
      <c r="G29" s="181"/>
      <c r="H29" s="181"/>
      <c r="I29" s="181"/>
      <c r="J29" s="181"/>
      <c r="K29" s="181"/>
      <c r="L29" s="181"/>
      <c r="M29" s="181"/>
      <c r="N29" s="181"/>
      <c r="O29" s="181"/>
      <c r="P29" s="181"/>
      <c r="Q29" s="181"/>
      <c r="R29" s="182"/>
      <c r="T29" s="9"/>
    </row>
    <row r="30" spans="1:22" ht="84" customHeight="1">
      <c r="A30" s="3">
        <v>1</v>
      </c>
      <c r="B30" s="24" t="s">
        <v>199</v>
      </c>
      <c r="C30" s="103" t="s">
        <v>14</v>
      </c>
      <c r="D30" s="77" t="s">
        <v>25</v>
      </c>
      <c r="E30" s="104" t="s">
        <v>251</v>
      </c>
      <c r="F30" s="103" t="s">
        <v>21</v>
      </c>
      <c r="G30" s="41">
        <v>4.41</v>
      </c>
      <c r="H30" s="41">
        <v>4.41</v>
      </c>
      <c r="I30" s="104" t="s">
        <v>46</v>
      </c>
      <c r="J30" s="41">
        <v>2.6</v>
      </c>
      <c r="K30" s="109">
        <v>0</v>
      </c>
      <c r="L30" s="109">
        <v>0</v>
      </c>
      <c r="M30" s="41">
        <v>0</v>
      </c>
      <c r="N30" s="105">
        <v>0</v>
      </c>
      <c r="O30" s="110">
        <v>1.81</v>
      </c>
      <c r="P30" s="41">
        <f>J30+N30</f>
        <v>2.6</v>
      </c>
      <c r="Q30" s="41"/>
      <c r="R30" s="103" t="s">
        <v>18</v>
      </c>
    </row>
    <row r="31" spans="1:22" ht="77.25" customHeight="1">
      <c r="A31" s="3">
        <v>2</v>
      </c>
      <c r="B31" s="24" t="s">
        <v>200</v>
      </c>
      <c r="C31" s="103" t="s">
        <v>14</v>
      </c>
      <c r="D31" s="77" t="s">
        <v>15</v>
      </c>
      <c r="E31" s="104" t="s">
        <v>254</v>
      </c>
      <c r="F31" s="103" t="s">
        <v>26</v>
      </c>
      <c r="G31" s="41">
        <v>16.53</v>
      </c>
      <c r="H31" s="41">
        <v>16.53</v>
      </c>
      <c r="I31" s="104" t="s">
        <v>47</v>
      </c>
      <c r="J31" s="41">
        <v>8.9</v>
      </c>
      <c r="K31" s="41">
        <v>7.63</v>
      </c>
      <c r="L31" s="41">
        <v>7.63</v>
      </c>
      <c r="M31" s="41">
        <v>3.82</v>
      </c>
      <c r="N31" s="109">
        <v>7.63</v>
      </c>
      <c r="O31" s="41">
        <v>0</v>
      </c>
      <c r="P31" s="41">
        <f t="shared" ref="P31:P42" si="5">J31+N31</f>
        <v>16.53</v>
      </c>
      <c r="Q31" s="41"/>
      <c r="R31" s="77" t="s">
        <v>297</v>
      </c>
    </row>
    <row r="32" spans="1:22" ht="71.25" customHeight="1">
      <c r="A32" s="3">
        <v>3</v>
      </c>
      <c r="B32" s="24" t="s">
        <v>201</v>
      </c>
      <c r="C32" s="103" t="s">
        <v>19</v>
      </c>
      <c r="D32" s="77" t="s">
        <v>20</v>
      </c>
      <c r="E32" s="104" t="s">
        <v>252</v>
      </c>
      <c r="F32" s="103" t="s">
        <v>21</v>
      </c>
      <c r="G32" s="41">
        <v>19.12</v>
      </c>
      <c r="H32" s="41">
        <v>21.46</v>
      </c>
      <c r="I32" s="104" t="s">
        <v>48</v>
      </c>
      <c r="J32" s="110">
        <v>19.12</v>
      </c>
      <c r="K32" s="110">
        <v>2.34</v>
      </c>
      <c r="L32" s="110">
        <v>2.34</v>
      </c>
      <c r="M32" s="41">
        <v>1.17</v>
      </c>
      <c r="N32" s="109">
        <v>2.34</v>
      </c>
      <c r="O32" s="41">
        <v>0</v>
      </c>
      <c r="P32" s="41">
        <f t="shared" si="5"/>
        <v>21.46</v>
      </c>
      <c r="Q32" s="41">
        <f t="shared" ref="Q32:Q42" ca="1" si="6">J32+N32+Q32</f>
        <v>0</v>
      </c>
      <c r="R32" s="77" t="s">
        <v>49</v>
      </c>
    </row>
    <row r="33" spans="1:25" ht="82.5" customHeight="1">
      <c r="A33" s="3">
        <v>4</v>
      </c>
      <c r="B33" s="24" t="s">
        <v>202</v>
      </c>
      <c r="C33" s="103" t="s">
        <v>29</v>
      </c>
      <c r="D33" s="77" t="s">
        <v>30</v>
      </c>
      <c r="E33" s="104" t="s">
        <v>252</v>
      </c>
      <c r="F33" s="103" t="s">
        <v>40</v>
      </c>
      <c r="G33" s="41">
        <v>10.33</v>
      </c>
      <c r="H33" s="41">
        <v>10.33</v>
      </c>
      <c r="I33" s="104" t="s">
        <v>50</v>
      </c>
      <c r="J33" s="107">
        <v>0</v>
      </c>
      <c r="K33" s="41">
        <v>10.33</v>
      </c>
      <c r="L33" s="41">
        <v>10.33</v>
      </c>
      <c r="M33" s="41">
        <v>5.17</v>
      </c>
      <c r="N33" s="109">
        <v>10.33</v>
      </c>
      <c r="O33" s="107">
        <v>0</v>
      </c>
      <c r="P33" s="41">
        <f t="shared" si="5"/>
        <v>10.33</v>
      </c>
      <c r="Q33" s="41">
        <f t="shared" ca="1" si="6"/>
        <v>0</v>
      </c>
      <c r="R33" s="77" t="s">
        <v>18</v>
      </c>
    </row>
    <row r="34" spans="1:25" ht="61.5" customHeight="1">
      <c r="A34" s="3">
        <v>5</v>
      </c>
      <c r="B34" s="24" t="s">
        <v>203</v>
      </c>
      <c r="C34" s="103" t="s">
        <v>19</v>
      </c>
      <c r="D34" s="77" t="s">
        <v>32</v>
      </c>
      <c r="E34" s="104" t="s">
        <v>251</v>
      </c>
      <c r="F34" s="103" t="s">
        <v>26</v>
      </c>
      <c r="G34" s="41">
        <v>3.69</v>
      </c>
      <c r="H34" s="41">
        <v>3.69</v>
      </c>
      <c r="I34" s="104" t="s">
        <v>52</v>
      </c>
      <c r="J34" s="110">
        <v>3.35</v>
      </c>
      <c r="K34" s="41">
        <v>0</v>
      </c>
      <c r="L34" s="41">
        <v>0</v>
      </c>
      <c r="M34" s="41">
        <v>0</v>
      </c>
      <c r="N34" s="105">
        <v>0</v>
      </c>
      <c r="O34" s="41">
        <v>0</v>
      </c>
      <c r="P34" s="41">
        <f t="shared" si="5"/>
        <v>3.35</v>
      </c>
      <c r="Q34" s="41">
        <f t="shared" ca="1" si="6"/>
        <v>0</v>
      </c>
      <c r="R34" s="42" t="s">
        <v>18</v>
      </c>
      <c r="T34" s="9"/>
    </row>
    <row r="35" spans="1:25" ht="86.25" customHeight="1">
      <c r="A35" s="3">
        <v>6</v>
      </c>
      <c r="B35" s="24" t="s">
        <v>175</v>
      </c>
      <c r="C35" s="111" t="s">
        <v>19</v>
      </c>
      <c r="D35" s="111" t="s">
        <v>20</v>
      </c>
      <c r="E35" s="112" t="s">
        <v>252</v>
      </c>
      <c r="F35" s="113" t="s">
        <v>40</v>
      </c>
      <c r="G35" s="105">
        <v>10.35</v>
      </c>
      <c r="H35" s="105">
        <v>10.35</v>
      </c>
      <c r="I35" s="112" t="s">
        <v>181</v>
      </c>
      <c r="J35" s="41">
        <v>0</v>
      </c>
      <c r="K35" s="41">
        <v>10.35</v>
      </c>
      <c r="L35" s="41">
        <v>10.35</v>
      </c>
      <c r="M35" s="41">
        <v>0</v>
      </c>
      <c r="N35" s="41">
        <v>10.35</v>
      </c>
      <c r="O35" s="41">
        <v>0</v>
      </c>
      <c r="P35" s="41">
        <f t="shared" si="5"/>
        <v>10.35</v>
      </c>
      <c r="Q35" s="41">
        <f t="shared" ca="1" si="6"/>
        <v>0</v>
      </c>
      <c r="R35" s="114" t="s">
        <v>298</v>
      </c>
      <c r="T35" s="9"/>
    </row>
    <row r="36" spans="1:25" ht="72.75" customHeight="1">
      <c r="A36" s="3">
        <v>7</v>
      </c>
      <c r="B36" s="24" t="s">
        <v>192</v>
      </c>
      <c r="C36" s="111" t="s">
        <v>173</v>
      </c>
      <c r="D36" s="111" t="s">
        <v>173</v>
      </c>
      <c r="E36" s="112" t="s">
        <v>252</v>
      </c>
      <c r="F36" s="113" t="s">
        <v>40</v>
      </c>
      <c r="G36" s="105">
        <v>11.22</v>
      </c>
      <c r="H36" s="105">
        <v>11.22</v>
      </c>
      <c r="I36" s="112" t="s">
        <v>180</v>
      </c>
      <c r="J36" s="41">
        <v>0</v>
      </c>
      <c r="K36" s="41">
        <v>11.22</v>
      </c>
      <c r="L36" s="41">
        <v>11.22</v>
      </c>
      <c r="M36" s="41">
        <v>0</v>
      </c>
      <c r="N36" s="41">
        <v>11.22</v>
      </c>
      <c r="O36" s="41">
        <v>0</v>
      </c>
      <c r="P36" s="41">
        <f t="shared" si="5"/>
        <v>11.22</v>
      </c>
      <c r="Q36" s="41">
        <f t="shared" ca="1" si="6"/>
        <v>0</v>
      </c>
      <c r="R36" s="114" t="s">
        <v>299</v>
      </c>
      <c r="T36" s="9"/>
    </row>
    <row r="37" spans="1:25" ht="68.25" customHeight="1">
      <c r="A37" s="3">
        <v>8</v>
      </c>
      <c r="B37" s="24" t="s">
        <v>176</v>
      </c>
      <c r="C37" s="111" t="s">
        <v>14</v>
      </c>
      <c r="D37" s="111" t="s">
        <v>14</v>
      </c>
      <c r="E37" s="112" t="s">
        <v>262</v>
      </c>
      <c r="F37" s="113" t="s">
        <v>40</v>
      </c>
      <c r="G37" s="105">
        <v>6.7</v>
      </c>
      <c r="H37" s="105">
        <v>6.7</v>
      </c>
      <c r="I37" s="112" t="s">
        <v>313</v>
      </c>
      <c r="J37" s="41">
        <v>0</v>
      </c>
      <c r="K37" s="41">
        <v>6.7</v>
      </c>
      <c r="L37" s="41">
        <v>6.7</v>
      </c>
      <c r="M37" s="41">
        <v>0</v>
      </c>
      <c r="N37" s="41">
        <v>6.7</v>
      </c>
      <c r="O37" s="41">
        <v>0</v>
      </c>
      <c r="P37" s="41">
        <f t="shared" si="5"/>
        <v>6.7</v>
      </c>
      <c r="Q37" s="41">
        <f t="shared" ca="1" si="6"/>
        <v>0</v>
      </c>
      <c r="R37" s="114" t="s">
        <v>243</v>
      </c>
      <c r="T37" s="9"/>
    </row>
    <row r="38" spans="1:25" ht="80.25" customHeight="1">
      <c r="A38" s="3">
        <v>9</v>
      </c>
      <c r="B38" s="24" t="s">
        <v>177</v>
      </c>
      <c r="C38" s="111" t="s">
        <v>14</v>
      </c>
      <c r="D38" s="111" t="s">
        <v>14</v>
      </c>
      <c r="E38" s="112" t="s">
        <v>262</v>
      </c>
      <c r="F38" s="113" t="s">
        <v>40</v>
      </c>
      <c r="G38" s="105">
        <v>7.17</v>
      </c>
      <c r="H38" s="105">
        <v>7.17</v>
      </c>
      <c r="I38" s="112" t="s">
        <v>314</v>
      </c>
      <c r="J38" s="41">
        <v>0</v>
      </c>
      <c r="K38" s="41">
        <v>7.17</v>
      </c>
      <c r="L38" s="41">
        <v>7.17</v>
      </c>
      <c r="M38" s="41">
        <v>0</v>
      </c>
      <c r="N38" s="41">
        <v>7.17</v>
      </c>
      <c r="O38" s="41">
        <v>0</v>
      </c>
      <c r="P38" s="41">
        <f t="shared" si="5"/>
        <v>7.17</v>
      </c>
      <c r="Q38" s="41">
        <f t="shared" ca="1" si="6"/>
        <v>0</v>
      </c>
      <c r="R38" s="114" t="s">
        <v>243</v>
      </c>
      <c r="T38" s="9"/>
    </row>
    <row r="39" spans="1:25" ht="107.25" customHeight="1">
      <c r="A39" s="3">
        <v>10</v>
      </c>
      <c r="B39" s="24" t="s">
        <v>178</v>
      </c>
      <c r="C39" s="111" t="s">
        <v>19</v>
      </c>
      <c r="D39" s="111" t="s">
        <v>32</v>
      </c>
      <c r="E39" s="112" t="s">
        <v>262</v>
      </c>
      <c r="F39" s="113" t="s">
        <v>40</v>
      </c>
      <c r="G39" s="105">
        <v>6.93</v>
      </c>
      <c r="H39" s="105">
        <v>6.93</v>
      </c>
      <c r="I39" s="112" t="s">
        <v>312</v>
      </c>
      <c r="J39" s="41">
        <v>0</v>
      </c>
      <c r="K39" s="41">
        <v>6.93</v>
      </c>
      <c r="L39" s="41">
        <v>6.93</v>
      </c>
      <c r="M39" s="41">
        <v>0</v>
      </c>
      <c r="N39" s="41">
        <v>6.93</v>
      </c>
      <c r="O39" s="41">
        <v>0</v>
      </c>
      <c r="P39" s="41">
        <f t="shared" si="5"/>
        <v>6.93</v>
      </c>
      <c r="Q39" s="41">
        <f t="shared" ca="1" si="6"/>
        <v>0</v>
      </c>
      <c r="R39" s="114" t="s">
        <v>243</v>
      </c>
      <c r="T39" s="9"/>
    </row>
    <row r="40" spans="1:25" ht="105.75" customHeight="1">
      <c r="A40" s="3">
        <v>11</v>
      </c>
      <c r="B40" s="24" t="s">
        <v>179</v>
      </c>
      <c r="C40" s="111" t="s">
        <v>107</v>
      </c>
      <c r="D40" s="111" t="s">
        <v>107</v>
      </c>
      <c r="E40" s="112" t="s">
        <v>262</v>
      </c>
      <c r="F40" s="113" t="s">
        <v>40</v>
      </c>
      <c r="G40" s="105">
        <v>0.44</v>
      </c>
      <c r="H40" s="105">
        <v>0.44</v>
      </c>
      <c r="I40" s="112" t="s">
        <v>315</v>
      </c>
      <c r="J40" s="41">
        <v>0</v>
      </c>
      <c r="K40" s="41">
        <v>0.8</v>
      </c>
      <c r="L40" s="41">
        <v>0.44</v>
      </c>
      <c r="M40" s="41">
        <v>0</v>
      </c>
      <c r="N40" s="41">
        <v>0.44</v>
      </c>
      <c r="O40" s="41">
        <v>0</v>
      </c>
      <c r="P40" s="41">
        <f t="shared" si="5"/>
        <v>0.44</v>
      </c>
      <c r="Q40" s="41">
        <f t="shared" ca="1" si="6"/>
        <v>0</v>
      </c>
      <c r="R40" s="114" t="s">
        <v>243</v>
      </c>
      <c r="T40" s="9"/>
    </row>
    <row r="41" spans="1:25" ht="106.5" customHeight="1">
      <c r="A41" s="3">
        <v>12</v>
      </c>
      <c r="B41" s="24" t="s">
        <v>210</v>
      </c>
      <c r="C41" s="112" t="s">
        <v>19</v>
      </c>
      <c r="D41" s="112" t="s">
        <v>211</v>
      </c>
      <c r="E41" s="112" t="s">
        <v>252</v>
      </c>
      <c r="F41" s="113" t="s">
        <v>31</v>
      </c>
      <c r="G41" s="105">
        <v>3.38</v>
      </c>
      <c r="H41" s="105">
        <v>3.38</v>
      </c>
      <c r="I41" s="112" t="s">
        <v>209</v>
      </c>
      <c r="J41" s="41">
        <v>0</v>
      </c>
      <c r="K41" s="41">
        <v>3.38</v>
      </c>
      <c r="L41" s="41">
        <v>3.38</v>
      </c>
      <c r="M41" s="41">
        <v>0</v>
      </c>
      <c r="N41" s="41">
        <v>3.38</v>
      </c>
      <c r="O41" s="41">
        <v>0</v>
      </c>
      <c r="P41" s="41">
        <f t="shared" si="5"/>
        <v>3.38</v>
      </c>
      <c r="Q41" s="41">
        <f t="shared" ca="1" si="6"/>
        <v>0</v>
      </c>
      <c r="R41" s="114" t="s">
        <v>300</v>
      </c>
      <c r="T41" s="9"/>
      <c r="Y41" t="s">
        <v>301</v>
      </c>
    </row>
    <row r="42" spans="1:25" ht="40.5" customHeight="1">
      <c r="A42" s="11"/>
      <c r="B42" s="94" t="s">
        <v>231</v>
      </c>
      <c r="C42" s="55"/>
      <c r="D42" s="55"/>
      <c r="E42" s="55"/>
      <c r="F42" s="55"/>
      <c r="G42" s="60">
        <f t="shared" ref="G42:O42" si="7">SUM(G30:G41)</f>
        <v>100.26999999999998</v>
      </c>
      <c r="H42" s="60">
        <f t="shared" si="7"/>
        <v>102.60999999999999</v>
      </c>
      <c r="I42" s="60">
        <f t="shared" si="7"/>
        <v>0</v>
      </c>
      <c r="J42" s="60">
        <f t="shared" si="7"/>
        <v>33.97</v>
      </c>
      <c r="K42" s="60">
        <f>SUM(K30:K41)</f>
        <v>66.849999999999994</v>
      </c>
      <c r="L42" s="60">
        <f>SUM(L30:L41)</f>
        <v>66.489999999999995</v>
      </c>
      <c r="M42" s="60">
        <f t="shared" si="7"/>
        <v>10.16</v>
      </c>
      <c r="N42" s="60">
        <f t="shared" si="7"/>
        <v>66.489999999999995</v>
      </c>
      <c r="O42" s="60">
        <f t="shared" si="7"/>
        <v>1.81</v>
      </c>
      <c r="P42" s="16">
        <f t="shared" si="5"/>
        <v>100.46</v>
      </c>
      <c r="Q42" s="16">
        <f t="shared" ca="1" si="6"/>
        <v>0</v>
      </c>
      <c r="R42" s="11"/>
      <c r="T42" s="9"/>
    </row>
    <row r="43" spans="1:25" ht="33.75" customHeight="1">
      <c r="A43" s="11"/>
      <c r="B43" s="150" t="s">
        <v>53</v>
      </c>
      <c r="C43" s="151"/>
      <c r="D43" s="151"/>
      <c r="E43" s="151"/>
      <c r="F43" s="151"/>
      <c r="G43" s="151"/>
      <c r="H43" s="151"/>
      <c r="I43" s="151"/>
      <c r="J43" s="151"/>
      <c r="K43" s="151"/>
      <c r="L43" s="151"/>
      <c r="M43" s="151"/>
      <c r="N43" s="151"/>
      <c r="O43" s="151"/>
      <c r="P43" s="151"/>
      <c r="Q43" s="151"/>
      <c r="R43" s="152"/>
      <c r="T43" s="9"/>
    </row>
    <row r="44" spans="1:25" ht="78.75" customHeight="1">
      <c r="A44" s="117">
        <v>1</v>
      </c>
      <c r="B44" s="116" t="s">
        <v>54</v>
      </c>
      <c r="C44" s="101" t="s">
        <v>55</v>
      </c>
      <c r="D44" s="104" t="s">
        <v>23</v>
      </c>
      <c r="E44" s="104" t="s">
        <v>255</v>
      </c>
      <c r="F44" s="103" t="s">
        <v>40</v>
      </c>
      <c r="G44" s="115">
        <v>1100</v>
      </c>
      <c r="H44" s="115">
        <v>1100</v>
      </c>
      <c r="I44" s="102" t="s">
        <v>56</v>
      </c>
      <c r="J44" s="102" t="s">
        <v>56</v>
      </c>
      <c r="K44" s="115">
        <v>1100</v>
      </c>
      <c r="L44" s="115">
        <v>1100</v>
      </c>
      <c r="M44" s="41">
        <v>65.5</v>
      </c>
      <c r="N44" s="109">
        <v>1100</v>
      </c>
      <c r="O44" s="41">
        <v>300</v>
      </c>
      <c r="P44" s="88"/>
      <c r="Q44" s="88"/>
      <c r="R44" s="67"/>
      <c r="T44" s="9"/>
    </row>
    <row r="45" spans="1:25" ht="32.25" customHeight="1">
      <c r="A45" s="11"/>
      <c r="B45" s="95" t="s">
        <v>232</v>
      </c>
      <c r="C45" s="26"/>
      <c r="D45" s="33"/>
      <c r="E45" s="33"/>
      <c r="F45" s="26"/>
      <c r="G45" s="64">
        <f>SUM(G44)</f>
        <v>1100</v>
      </c>
      <c r="H45" s="64">
        <f>SUM(H44)</f>
        <v>1100</v>
      </c>
      <c r="I45" s="42"/>
      <c r="J45" s="42" t="s">
        <v>56</v>
      </c>
      <c r="K45" s="64">
        <f>SUM(K44)</f>
        <v>1100</v>
      </c>
      <c r="L45" s="64">
        <f>SUM(L44)</f>
        <v>1100</v>
      </c>
      <c r="M45" s="64">
        <v>65.5</v>
      </c>
      <c r="N45" s="64">
        <f>SUM(N44)</f>
        <v>1100</v>
      </c>
      <c r="O45" s="64">
        <v>300</v>
      </c>
      <c r="P45" s="64"/>
      <c r="Q45" s="64"/>
      <c r="R45" s="42"/>
    </row>
    <row r="46" spans="1:25" ht="48" customHeight="1">
      <c r="A46" s="11"/>
      <c r="B46" s="147" t="s">
        <v>57</v>
      </c>
      <c r="C46" s="148"/>
      <c r="D46" s="148"/>
      <c r="E46" s="148"/>
      <c r="F46" s="148"/>
      <c r="G46" s="148"/>
      <c r="H46" s="148"/>
      <c r="I46" s="148"/>
      <c r="J46" s="148"/>
      <c r="K46" s="148"/>
      <c r="L46" s="148"/>
      <c r="M46" s="148"/>
      <c r="N46" s="148"/>
      <c r="O46" s="148"/>
      <c r="P46" s="148"/>
      <c r="Q46" s="148"/>
      <c r="R46" s="149"/>
    </row>
    <row r="47" spans="1:25" ht="57.75" customHeight="1">
      <c r="A47" s="117">
        <v>1</v>
      </c>
      <c r="B47" s="116" t="s">
        <v>58</v>
      </c>
      <c r="C47" s="101" t="s">
        <v>55</v>
      </c>
      <c r="D47" s="104" t="s">
        <v>23</v>
      </c>
      <c r="E47" s="104" t="s">
        <v>255</v>
      </c>
      <c r="F47" s="103" t="s">
        <v>40</v>
      </c>
      <c r="G47" s="109">
        <v>50</v>
      </c>
      <c r="H47" s="109">
        <v>50</v>
      </c>
      <c r="I47" s="41" t="s">
        <v>56</v>
      </c>
      <c r="J47" s="41" t="s">
        <v>56</v>
      </c>
      <c r="K47" s="41">
        <v>50</v>
      </c>
      <c r="L47" s="41">
        <v>50</v>
      </c>
      <c r="M47" s="41">
        <v>0</v>
      </c>
      <c r="N47" s="106">
        <v>50</v>
      </c>
      <c r="O47" s="106">
        <v>150</v>
      </c>
      <c r="P47" s="17"/>
      <c r="Q47" s="17"/>
      <c r="R47" s="42"/>
    </row>
    <row r="48" spans="1:25" ht="27" customHeight="1">
      <c r="A48" s="11"/>
      <c r="B48" s="54" t="s">
        <v>233</v>
      </c>
      <c r="C48" s="18"/>
      <c r="D48" s="25"/>
      <c r="E48" s="25"/>
      <c r="F48" s="26"/>
      <c r="G48" s="49">
        <f>SUM(G47)</f>
        <v>50</v>
      </c>
      <c r="H48" s="49">
        <f>SUM(H47)</f>
        <v>50</v>
      </c>
      <c r="I48" s="41"/>
      <c r="J48" s="41"/>
      <c r="K48" s="49">
        <f>SUM(K47)</f>
        <v>50</v>
      </c>
      <c r="L48" s="49">
        <f>SUM(L47)</f>
        <v>50</v>
      </c>
      <c r="M48" s="49">
        <f>SUM(M47)</f>
        <v>0</v>
      </c>
      <c r="N48" s="49">
        <f>SUM(N47)</f>
        <v>50</v>
      </c>
      <c r="O48" s="49">
        <f>SUM(O47)</f>
        <v>150</v>
      </c>
      <c r="P48" s="49"/>
      <c r="Q48" s="49"/>
      <c r="R48" s="42"/>
    </row>
    <row r="49" spans="1:18" ht="47.25" customHeight="1">
      <c r="A49" s="12"/>
      <c r="B49" s="71" t="s">
        <v>234</v>
      </c>
      <c r="C49" s="51"/>
      <c r="D49" s="52"/>
      <c r="E49" s="52"/>
      <c r="F49" s="50"/>
      <c r="G49" s="80">
        <f>G48+G45+G42+G28+G23</f>
        <v>3532.29</v>
      </c>
      <c r="H49" s="80">
        <f>H48+H45+H42+H28+H23</f>
        <v>3533.87</v>
      </c>
      <c r="I49" s="80"/>
      <c r="J49" s="80"/>
      <c r="K49" s="80">
        <f>K48+K45+K28+K42+K23</f>
        <v>2306.02</v>
      </c>
      <c r="L49" s="80">
        <f t="shared" ref="L49:M49" si="8">L48+L45+L28+L42+L23</f>
        <v>2255.37</v>
      </c>
      <c r="M49" s="80">
        <f t="shared" si="8"/>
        <v>443.48</v>
      </c>
      <c r="N49" s="80">
        <f>N48+N45+N42+N28+N23</f>
        <v>2152.0500000000002</v>
      </c>
      <c r="O49" s="81"/>
      <c r="P49" s="81"/>
      <c r="Q49" s="81"/>
      <c r="R49" s="69"/>
    </row>
    <row r="50" spans="1:18" ht="21.75" customHeight="1"/>
  </sheetData>
  <mergeCells count="18">
    <mergeCell ref="A14:R14"/>
    <mergeCell ref="A1:R1"/>
    <mergeCell ref="A2:R2"/>
    <mergeCell ref="A3:R3"/>
    <mergeCell ref="A4:R4"/>
    <mergeCell ref="A5:R5"/>
    <mergeCell ref="A6:R6"/>
    <mergeCell ref="A8:R8"/>
    <mergeCell ref="A11:R11"/>
    <mergeCell ref="A12:R12"/>
    <mergeCell ref="A7:R7"/>
    <mergeCell ref="A9:R9"/>
    <mergeCell ref="A10:R10"/>
    <mergeCell ref="B15:R15"/>
    <mergeCell ref="B24:R24"/>
    <mergeCell ref="B29:R29"/>
    <mergeCell ref="B43:R43"/>
    <mergeCell ref="B46:R46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1"/>
  <sheetViews>
    <sheetView topLeftCell="A10" workbookViewId="0">
      <selection activeCell="I15" sqref="I15"/>
    </sheetView>
  </sheetViews>
  <sheetFormatPr defaultRowHeight="15"/>
  <cols>
    <col min="1" max="1" width="6" customWidth="1"/>
    <col min="2" max="2" width="54" customWidth="1"/>
    <col min="3" max="3" width="15.85546875" customWidth="1"/>
    <col min="4" max="4" width="12.28515625" customWidth="1"/>
    <col min="5" max="5" width="12.7109375" customWidth="1"/>
    <col min="6" max="6" width="11.5703125" bestFit="1" customWidth="1"/>
    <col min="7" max="7" width="12.28515625" customWidth="1"/>
  </cols>
  <sheetData>
    <row r="1" spans="1:9" ht="35.25" customHeight="1">
      <c r="A1" s="188" t="s">
        <v>290</v>
      </c>
      <c r="B1" s="189"/>
      <c r="C1" s="189"/>
      <c r="D1" s="189"/>
      <c r="E1" s="189"/>
      <c r="F1" s="189"/>
      <c r="G1" s="189"/>
    </row>
    <row r="2" spans="1:9" ht="18.75">
      <c r="A2" s="183" t="s">
        <v>145</v>
      </c>
      <c r="B2" s="184"/>
      <c r="C2" s="184"/>
      <c r="D2" s="184"/>
      <c r="E2" s="184"/>
      <c r="F2" s="184"/>
      <c r="G2" s="184"/>
    </row>
    <row r="3" spans="1:9" ht="50.25">
      <c r="A3" s="4" t="s">
        <v>146</v>
      </c>
      <c r="B3" s="4" t="s">
        <v>147</v>
      </c>
      <c r="C3" s="77" t="s">
        <v>238</v>
      </c>
      <c r="D3" s="77" t="s">
        <v>159</v>
      </c>
      <c r="E3" s="77" t="s">
        <v>311</v>
      </c>
      <c r="F3" s="1" t="s">
        <v>10</v>
      </c>
      <c r="G3" s="10" t="s">
        <v>237</v>
      </c>
    </row>
    <row r="4" spans="1:9">
      <c r="A4" s="5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</row>
    <row r="5" spans="1:9" hidden="1">
      <c r="A5" s="5"/>
      <c r="B5" s="5"/>
      <c r="C5" s="5"/>
      <c r="D5" s="5"/>
      <c r="E5" s="5"/>
      <c r="F5" s="5"/>
      <c r="G5" s="5"/>
    </row>
    <row r="6" spans="1:9" ht="18.75">
      <c r="A6" s="5">
        <v>1</v>
      </c>
      <c r="B6" s="3" t="s">
        <v>148</v>
      </c>
      <c r="C6" s="78">
        <v>346.88</v>
      </c>
      <c r="D6" s="78">
        <v>346.88</v>
      </c>
      <c r="E6" s="78">
        <v>85.46</v>
      </c>
      <c r="F6" s="78">
        <v>199.64</v>
      </c>
      <c r="G6" s="78">
        <v>367.4</v>
      </c>
    </row>
    <row r="7" spans="1:9" ht="18.75">
      <c r="A7" s="5">
        <v>2</v>
      </c>
      <c r="B7" s="3" t="s">
        <v>322</v>
      </c>
      <c r="C7" s="78">
        <v>742.29</v>
      </c>
      <c r="D7" s="78">
        <v>692</v>
      </c>
      <c r="E7" s="78">
        <v>282.36</v>
      </c>
      <c r="F7" s="78">
        <v>735.92</v>
      </c>
      <c r="G7" s="78">
        <v>0</v>
      </c>
    </row>
    <row r="8" spans="1:9" ht="18.75">
      <c r="A8" s="5">
        <v>3</v>
      </c>
      <c r="B8" s="3" t="s">
        <v>149</v>
      </c>
      <c r="C8" s="78">
        <v>0</v>
      </c>
      <c r="D8" s="78">
        <v>0</v>
      </c>
      <c r="E8" s="78">
        <v>0</v>
      </c>
      <c r="F8" s="78">
        <v>0</v>
      </c>
      <c r="G8" s="78">
        <v>0</v>
      </c>
    </row>
    <row r="9" spans="1:9" ht="18" customHeight="1">
      <c r="A9" s="5">
        <v>4</v>
      </c>
      <c r="B9" s="1" t="s">
        <v>150</v>
      </c>
      <c r="C9" s="78">
        <v>66.849999999999994</v>
      </c>
      <c r="D9" s="78">
        <v>66.489999999999995</v>
      </c>
      <c r="E9" s="78">
        <v>10.16</v>
      </c>
      <c r="F9" s="78">
        <v>66.489999999999995</v>
      </c>
      <c r="G9" s="78">
        <v>100</v>
      </c>
    </row>
    <row r="10" spans="1:9" ht="18.75">
      <c r="A10" s="5">
        <v>5</v>
      </c>
      <c r="B10" s="3" t="s">
        <v>151</v>
      </c>
      <c r="C10" s="78">
        <v>50</v>
      </c>
      <c r="D10" s="78">
        <v>50</v>
      </c>
      <c r="E10" s="78">
        <v>0</v>
      </c>
      <c r="F10" s="78">
        <v>50</v>
      </c>
      <c r="G10" s="78">
        <v>150</v>
      </c>
    </row>
    <row r="11" spans="1:9" ht="18.75">
      <c r="A11" s="5">
        <v>6</v>
      </c>
      <c r="B11" s="3" t="s">
        <v>152</v>
      </c>
      <c r="C11" s="78">
        <v>1100</v>
      </c>
      <c r="D11" s="78">
        <v>1100</v>
      </c>
      <c r="E11" s="78">
        <v>65.5</v>
      </c>
      <c r="F11" s="78">
        <v>1100</v>
      </c>
      <c r="G11" s="78">
        <v>300</v>
      </c>
    </row>
    <row r="12" spans="1:9" s="13" customFormat="1" ht="17.25" customHeight="1">
      <c r="A12" s="11"/>
      <c r="B12" s="6" t="s">
        <v>153</v>
      </c>
      <c r="C12" s="49">
        <f>SUM(C6:C11)</f>
        <v>2306.02</v>
      </c>
      <c r="D12" s="49">
        <f>SUM(D6:D11)</f>
        <v>2255.37</v>
      </c>
      <c r="E12" s="49">
        <f>SUM(E6:E11)</f>
        <v>443.48</v>
      </c>
      <c r="F12" s="49">
        <f>SUM(F6:F11)</f>
        <v>2152.0500000000002</v>
      </c>
      <c r="G12" s="49">
        <f>SUM(G6:G11)</f>
        <v>917.4</v>
      </c>
    </row>
    <row r="13" spans="1:9" ht="27.75" customHeight="1">
      <c r="A13" s="185" t="s">
        <v>154</v>
      </c>
      <c r="B13" s="186"/>
      <c r="C13" s="186"/>
      <c r="D13" s="186"/>
      <c r="E13" s="186"/>
      <c r="F13" s="186"/>
      <c r="G13" s="187"/>
    </row>
    <row r="14" spans="1:9" ht="18.75">
      <c r="A14" s="5">
        <v>1</v>
      </c>
      <c r="B14" s="3" t="s">
        <v>148</v>
      </c>
      <c r="C14" s="78">
        <v>132.06</v>
      </c>
      <c r="D14" s="78">
        <v>132.06</v>
      </c>
      <c r="E14" s="78">
        <v>32.32</v>
      </c>
      <c r="F14" s="78">
        <v>116.47</v>
      </c>
      <c r="G14" s="78">
        <v>126.3</v>
      </c>
      <c r="I14" s="9"/>
    </row>
    <row r="15" spans="1:9" ht="18.75">
      <c r="A15" s="5">
        <v>2</v>
      </c>
      <c r="B15" s="3" t="s">
        <v>322</v>
      </c>
      <c r="C15" s="78">
        <v>157.43</v>
      </c>
      <c r="D15" s="78">
        <v>78.72</v>
      </c>
      <c r="E15" s="78">
        <v>41.29</v>
      </c>
      <c r="F15" s="78">
        <v>147.43</v>
      </c>
      <c r="G15" s="78">
        <v>102.72</v>
      </c>
    </row>
    <row r="16" spans="1:9" ht="18.75">
      <c r="A16" s="5">
        <v>4</v>
      </c>
      <c r="B16" s="3" t="s">
        <v>149</v>
      </c>
      <c r="C16" s="78">
        <v>0</v>
      </c>
      <c r="D16" s="78">
        <v>0</v>
      </c>
      <c r="E16" s="78">
        <v>0</v>
      </c>
      <c r="F16" s="78">
        <v>0</v>
      </c>
      <c r="G16" s="78">
        <v>100</v>
      </c>
    </row>
    <row r="17" spans="1:7" ht="20.25" customHeight="1">
      <c r="A17" s="5">
        <v>5</v>
      </c>
      <c r="B17" s="1" t="s">
        <v>150</v>
      </c>
      <c r="C17" s="78">
        <v>101.54</v>
      </c>
      <c r="D17" s="78">
        <v>95.58</v>
      </c>
      <c r="E17" s="78">
        <v>7.73</v>
      </c>
      <c r="F17" s="78">
        <v>94.54</v>
      </c>
      <c r="G17" s="78">
        <v>100</v>
      </c>
    </row>
    <row r="18" spans="1:7" ht="18" customHeight="1">
      <c r="A18" s="5">
        <v>6</v>
      </c>
      <c r="B18" s="14" t="s">
        <v>155</v>
      </c>
      <c r="C18" s="78">
        <v>140</v>
      </c>
      <c r="D18" s="79">
        <v>140</v>
      </c>
      <c r="E18" s="78">
        <v>0</v>
      </c>
      <c r="F18" s="78">
        <v>137.5</v>
      </c>
      <c r="G18" s="78">
        <v>325</v>
      </c>
    </row>
    <row r="19" spans="1:7" ht="23.25" customHeight="1">
      <c r="A19" s="5">
        <v>7</v>
      </c>
      <c r="B19" s="14" t="s">
        <v>156</v>
      </c>
      <c r="C19" s="78">
        <v>660</v>
      </c>
      <c r="D19" s="78">
        <v>660</v>
      </c>
      <c r="E19" s="78">
        <v>0</v>
      </c>
      <c r="F19" s="78">
        <v>600</v>
      </c>
      <c r="G19" s="78">
        <v>700</v>
      </c>
    </row>
    <row r="20" spans="1:7" s="13" customFormat="1" ht="19.5" customHeight="1">
      <c r="A20" s="11"/>
      <c r="B20" s="6" t="s">
        <v>157</v>
      </c>
      <c r="C20" s="49">
        <f>SUM(C14:C19)</f>
        <v>1191.03</v>
      </c>
      <c r="D20" s="49">
        <f>SUM(D14:D19)</f>
        <v>1106.3600000000001</v>
      </c>
      <c r="E20" s="49">
        <f>SUM(E14:E19)</f>
        <v>81.34</v>
      </c>
      <c r="F20" s="49">
        <f>SUM(F14:F19)</f>
        <v>1095.94</v>
      </c>
      <c r="G20" s="49">
        <f>SUM(G14:G19)</f>
        <v>1454.02</v>
      </c>
    </row>
    <row r="21" spans="1:7" ht="16.5" customHeight="1">
      <c r="A21" s="2"/>
      <c r="B21" s="65" t="s">
        <v>158</v>
      </c>
      <c r="C21" s="61">
        <f>C20+C12</f>
        <v>3497.05</v>
      </c>
      <c r="D21" s="61">
        <f>D20+D12</f>
        <v>3361.73</v>
      </c>
      <c r="E21" s="61">
        <f>E20+E12</f>
        <v>524.82000000000005</v>
      </c>
      <c r="F21" s="61">
        <f>F20+F12</f>
        <v>3247.9900000000002</v>
      </c>
      <c r="G21" s="61">
        <f>G20+G12</f>
        <v>2371.42</v>
      </c>
    </row>
  </sheetData>
  <mergeCells count="3">
    <mergeCell ref="A2:G2"/>
    <mergeCell ref="A13:G13"/>
    <mergeCell ref="A1:G1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RE 2020-21 (ITI) (2)</vt:lpstr>
      <vt:lpstr>RE 2020-21 (POLY) (2)</vt:lpstr>
      <vt:lpstr>RE 2020-21 (ITI)</vt:lpstr>
      <vt:lpstr>RE 2020-21 (POLY)</vt:lpstr>
      <vt:lpstr>GNO</vt:lpstr>
      <vt:lpstr>'RE 2020-21 (ITI)'!Print_Titles</vt:lpstr>
      <vt:lpstr>'RE 2020-21 (ITI) (2)'!Print_Titles</vt:lpstr>
      <vt:lpstr>'RE 2020-21 (POLY)'!Print_Titles</vt:lpstr>
      <vt:lpstr>'RE 2020-21 (POLY) (2)'!Print_Titles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2021-03-10T06:54:27Z</dcterms:modified>
</cp:coreProperties>
</file>